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3.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202300"/>
  <mc:AlternateContent xmlns:mc="http://schemas.openxmlformats.org/markup-compatibility/2006">
    <mc:Choice Requires="x15">
      <x15ac:absPath xmlns:x15ac="http://schemas.microsoft.com/office/spreadsheetml/2010/11/ac" url="https://gccprod-my.sharepoint.com/personal/marissa_lee_swda_gov_sg/Documents/Desktop/"/>
    </mc:Choice>
  </mc:AlternateContent>
  <xr:revisionPtr revIDLastSave="905" documentId="11_DFD3606C6E4FA3353ADEB38B704D9D670A31EE0C" xr6:coauthVersionLast="47" xr6:coauthVersionMax="47" xr10:uidLastSave="{25D1C176-F0C4-494A-A53F-7E627E6DD092}"/>
  <bookViews>
    <workbookView xWindow="28680" yWindow="-120" windowWidth="29040" windowHeight="15720" xr2:uid="{91AFD134-1BDA-4408-88B9-44455ADBB470}"/>
  </bookViews>
  <sheets>
    <sheet name="Application " sheetId="2" r:id="rId1"/>
    <sheet name="Trainee Details" sheetId="4" r:id="rId2"/>
    <sheet name="OJT Plan Template_Employee 1" sheetId="6" r:id="rId3"/>
    <sheet name="OJT Plan Template_Employee 2" sheetId="14" state="hidden" r:id="rId4"/>
    <sheet name="OJT Plan Template_Employee 3" sheetId="15" state="hidden" r:id="rId5"/>
    <sheet name="Note" sheetId="13" state="hidden" r:id="rId6"/>
    <sheet name="Data Validation List" sheetId="3" state="hidden" r:id="rId7"/>
  </sheets>
  <definedNames>
    <definedName name="_xlnm._FilterDatabase" localSheetId="0" hidden="1">'Application '!$B$48:$E$51</definedName>
    <definedName name="AI_Growth_Skills">'Data Validation List'!$BL$2:$BL$9</definedName>
    <definedName name="AI_Growth_Skills_OJT1">'Data Validation List'!$BL$2:$BL$9</definedName>
    <definedName name="Business_Analyst_Market_Research_Analyst_Market_Analyst">'Data Validation List'!$R$2:$R$9</definedName>
    <definedName name="Business_Development_Specialist">'Data Validation List'!$Q$2:$Q$8</definedName>
    <definedName name="Business_Environmental_Analysis">'Data Validation List'!$AU$2</definedName>
    <definedName name="Business_Needs_Analysis">'Data Validation List'!$AV$2</definedName>
    <definedName name="Business_Process_Excellence_Engineer_Operations_Specialist_Industrial_Operations_Engineer_Logistics_Solutions_Analyst_Supply_Chain_Performance_Specialist">'Data Validation List'!$Y$2:$Y$11</definedName>
    <definedName name="Business_Valuation_Specialist">'Data Validation List'!$AB$2:$AB$9</definedName>
    <definedName name="Company_goals">'Data Validation List'!$C$2:$C$5</definedName>
    <definedName name="Compliance_Specialist_Compliance_Regulatory_Reporting_Specialist_Compliance_Advisor_Financial_Crime_Data_Analytics">'Data Validation List'!$AD$2:$AD$11</definedName>
    <definedName name="Computational_Modelling">'Data Validation List'!$AW$2</definedName>
    <definedName name="Consumer_Behaviour_Analysis">'Data Validation List'!$AX$2</definedName>
    <definedName name="Consumer_Intelligence_Analysis">'Data Validation List'!$AY$2</definedName>
    <definedName name="Credit_Specialist_Analyst">'Data Validation List'!$AG$2:$AG$8</definedName>
    <definedName name="Customer_Experience_Specialist_Service_Quality_Analyst">'Data Validation List'!$U$2:$U$8</definedName>
    <definedName name="Data_Analytics">'Data Validation List'!$AZ$2</definedName>
    <definedName name="Data_Engineering">'Data Validation List'!$BA$2</definedName>
    <definedName name="Data_Visualisation">'Data Validation List'!$BB$2</definedName>
    <definedName name="Data_Visualisation_">'Data Validation List'!$BB$2</definedName>
    <definedName name="Demand_Analysis">'Data Validation List'!$BC$2</definedName>
    <definedName name="ECommerce_Specialist">'Data Validation List'!$T$2:$T$9</definedName>
    <definedName name="Employee_Experience_and_Relations_Specialist">'Data Validation List'!$AN$2:$AN$13</definedName>
    <definedName name="Finance_Specialist">'Data Validation List'!$AF$2:$AF$9</definedName>
    <definedName name="Franchise_Operations_Representative">'Data Validation List'!$AR$2:$AR$12</definedName>
    <definedName name="Generative_AI_Models_Technical_Aspects_of_Security_and_Ethics">'Data Validation List'!$BK$2</definedName>
    <definedName name="Generative_AI_Principles_and_Applications">'Data Validation List'!$BH$2</definedName>
    <definedName name="HR_Business_Partner">'Data Validation List'!$AL$2:$AL$13</definedName>
    <definedName name="IT_Specialist">'Data Validation List'!$AQ$2:$AQ$22</definedName>
    <definedName name="Learning_and_Organisation_Development_Specialist">'Data Validation List'!$AP$2:$AP$16</definedName>
    <definedName name="Market_Strategy">'Data Validation List'!$B$2:$B$4</definedName>
    <definedName name="Market_Trend_Analysis">'Data Validation List'!$BD$2</definedName>
    <definedName name="Marketing_Specialist">'Data Validation List'!$V$2:$V$10</definedName>
    <definedName name="Merger_and_Acquisitions_Specialist">'Data Validation List'!$Z$2:$Z$6</definedName>
    <definedName name="Operations_and_Technology_Specialist">'Data Validation List'!$AJ$2:$AJ$15</definedName>
    <definedName name="Operations_Specialist">'Data Validation List'!$W$2:$W$11</definedName>
    <definedName name="Others">'Data Validation List'!$O$2</definedName>
    <definedName name="Pattern_Recognition_Systems">'Data Validation List'!$BE$2</definedName>
    <definedName name="Performance_and_Rewards_Specialist">'Data Validation List'!$AK$2:$AK$13</definedName>
    <definedName name="Procurement_and_Sourcing_Specialist">'Data Validation List'!$X$2:$X$11</definedName>
    <definedName name="Prompt_Design">'Data Validation List'!$BI$2</definedName>
    <definedName name="Regulations_and_Controls_Specialist">'Data Validation List'!$AC$2:$AC$6</definedName>
    <definedName name="Regulatory_Change_Management_Specialist">'Data Validation List'!$AE$2:$AE$7</definedName>
    <definedName name="Responsible_AI_and_Generative_AI_Practices">'Data Validation List'!$BJ$2</definedName>
    <definedName name="Restructuring_and_Insolvency_Specialist">'Data Validation List'!$AA$2:$AA$5</definedName>
    <definedName name="Risk_Specialist_Analyst">'Data Validation List'!$AI$2:$AI$9</definedName>
    <definedName name="Sales_Specialist">'Data Validation List'!$S$2:$S$5</definedName>
    <definedName name="Sector">'Data Validation List'!$A$2:$A$26</definedName>
    <definedName name="Sector_Specific_Growth_Skills">'Data Validation List'!$P$2:$P$8</definedName>
    <definedName name="Self_Learning_Systems">'Data Validation List'!$BF$2</definedName>
    <definedName name="Talent_Attraction_Specialist">'Data Validation List'!$AM$2:$AM$16</definedName>
    <definedName name="Talent_Management_Specialist">'Data Validation List'!$AO$2:$AO$13</definedName>
    <definedName name="Text_Analytics_and_Processing">'Data Validation List'!$BG$2</definedName>
    <definedName name="Track_1_Business_Development">'Data Validation List'!$D$2:$D$3</definedName>
    <definedName name="Track_10_Information_Technology">'Data Validation List'!$M$2</definedName>
    <definedName name="Track_11_Franchise_Operations">'Data Validation List'!$N$2</definedName>
    <definedName name="Track_2_Sales">'Data Validation List'!$E$2:$E$3</definedName>
    <definedName name="Track_3_Customer_Experience">'Data Validation List'!$F$2</definedName>
    <definedName name="Track_4_Marketing">'Data Validation List'!$G$2</definedName>
    <definedName name="Track_5_Operations">'Data Validation List'!$H$2:$H$4</definedName>
    <definedName name="Track_6_Project_Management">'Data Validation List'!$I$2:$I$4</definedName>
    <definedName name="Track_7_International_Relations_Legal_and_Compliance">'Data Validation List'!$J$2:$J$4</definedName>
    <definedName name="Track_8_Finance">'Data Validation List'!$K$2:$K$5</definedName>
    <definedName name="Track_9_Human_Resources">'Data Validation List'!$L$2:$L$6</definedName>
    <definedName name="Treasury_Specialist_Analyst">'Data Validation List'!$AH$2:$AH$11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 i="6" l="1"/>
  <c r="N13" i="4"/>
  <c r="N12" i="4"/>
  <c r="N11" i="4"/>
  <c r="N10" i="4"/>
  <c r="N9" i="4"/>
  <c r="N8" i="4"/>
  <c r="N7" i="4"/>
  <c r="N6" i="4"/>
  <c r="N5" i="4"/>
  <c r="N4" i="4"/>
  <c r="F45" i="2"/>
  <c r="F75" i="2"/>
  <c r="F77" i="2"/>
  <c r="F39" i="2"/>
  <c r="F41" i="2"/>
  <c r="F43" i="2"/>
  <c r="F37" i="2"/>
  <c r="B107" i="2"/>
  <c r="D123" i="2"/>
  <c r="D121" i="2"/>
  <c r="B80" i="2"/>
  <c r="B55" i="2"/>
  <c r="D96" i="2"/>
  <c r="D94" i="2"/>
  <c r="BP9" i="3"/>
  <c r="BP8" i="3"/>
  <c r="BP7" i="3"/>
  <c r="BP6" i="3"/>
  <c r="BP5" i="3"/>
  <c r="BP4" i="3"/>
  <c r="BP3" i="3"/>
  <c r="BP2" i="3"/>
  <c r="BO9" i="3"/>
  <c r="BO8" i="3"/>
  <c r="BO7" i="3"/>
  <c r="BO6" i="3"/>
  <c r="BO5" i="3"/>
  <c r="BO4" i="3"/>
  <c r="BO3" i="3"/>
  <c r="BO2" i="3"/>
  <c r="BN9" i="3"/>
  <c r="BN8" i="3"/>
  <c r="BN7" i="3"/>
  <c r="BN6" i="3"/>
  <c r="BN5" i="3"/>
  <c r="BN4" i="3"/>
  <c r="BN3" i="3"/>
  <c r="BN2" i="3"/>
  <c r="BM9" i="3"/>
  <c r="BM8" i="3"/>
  <c r="BM7" i="3"/>
  <c r="BM6" i="3"/>
  <c r="BM5" i="3"/>
  <c r="BM4" i="3"/>
  <c r="BM3" i="3"/>
  <c r="BM2" i="3"/>
  <c r="BL9" i="3"/>
  <c r="BL8" i="3"/>
  <c r="D71" i="2"/>
  <c r="D69" i="2"/>
  <c r="BL7" i="3"/>
  <c r="BL6" i="3"/>
  <c r="BL5" i="3"/>
  <c r="BL4" i="3"/>
  <c r="BL3" i="3"/>
  <c r="BL2" i="3"/>
  <c r="AG5" i="4" l="1"/>
  <c r="AG6" i="4"/>
  <c r="AG7" i="4"/>
  <c r="AG8" i="4"/>
  <c r="AG9" i="4"/>
  <c r="AG10" i="4"/>
  <c r="AG11" i="4"/>
  <c r="AG12" i="4"/>
  <c r="AG13" i="4"/>
  <c r="AG4" i="4"/>
  <c r="AF5" i="4"/>
  <c r="AF6" i="4"/>
  <c r="AF7" i="4"/>
  <c r="AF8" i="4"/>
  <c r="AF9" i="4"/>
  <c r="AF10" i="4"/>
  <c r="AF11" i="4"/>
  <c r="AF12" i="4"/>
  <c r="AF13" i="4"/>
  <c r="AF4" i="4"/>
  <c r="AE5" i="4"/>
  <c r="AE6" i="4"/>
  <c r="AE7" i="4"/>
  <c r="AE8" i="4"/>
  <c r="AE9" i="4"/>
  <c r="AE10" i="4"/>
  <c r="AE11" i="4"/>
  <c r="AE12" i="4"/>
  <c r="AE13" i="4"/>
  <c r="AE4" i="4"/>
  <c r="Y5" i="4" l="1"/>
  <c r="Z5" i="4" s="1"/>
  <c r="Y6" i="4"/>
  <c r="Z6" i="4" s="1"/>
  <c r="Y7" i="4"/>
  <c r="Z7" i="4" s="1"/>
  <c r="Y8" i="4"/>
  <c r="Z8" i="4" s="1"/>
  <c r="Y9" i="4"/>
  <c r="Z9" i="4" s="1"/>
  <c r="Y10" i="4"/>
  <c r="Z10" i="4" s="1"/>
  <c r="Y11" i="4"/>
  <c r="Z11" i="4" s="1"/>
  <c r="Y12" i="4"/>
  <c r="Z12" i="4" s="1"/>
  <c r="Y13" i="4"/>
  <c r="Z13" i="4" s="1"/>
  <c r="Y4" i="4"/>
  <c r="Z4" i="4" s="1"/>
  <c r="X5" i="4"/>
  <c r="X6" i="4"/>
  <c r="X7" i="4"/>
  <c r="X8" i="4"/>
  <c r="X9" i="4"/>
  <c r="X10" i="4"/>
  <c r="X11" i="4"/>
  <c r="X12" i="4"/>
  <c r="X13" i="4"/>
  <c r="X4" i="4"/>
  <c r="U5" i="4"/>
  <c r="V5" i="4" s="1"/>
  <c r="U6" i="4"/>
  <c r="V6" i="4" s="1"/>
  <c r="U7" i="4"/>
  <c r="V7" i="4" s="1"/>
  <c r="U8" i="4"/>
  <c r="V8" i="4" s="1"/>
  <c r="U9" i="4"/>
  <c r="V9" i="4" s="1"/>
  <c r="U10" i="4"/>
  <c r="V10" i="4" s="1"/>
  <c r="U11" i="4"/>
  <c r="V11" i="4" s="1"/>
  <c r="U12" i="4"/>
  <c r="V12" i="4" s="1"/>
  <c r="U13" i="4"/>
  <c r="V13" i="4" s="1"/>
  <c r="U4" i="4"/>
  <c r="V4" i="4" s="1"/>
  <c r="T5" i="4"/>
  <c r="T6" i="4"/>
  <c r="T7" i="4"/>
  <c r="T8" i="4"/>
  <c r="T9" i="4"/>
  <c r="T10" i="4"/>
  <c r="T11" i="4"/>
  <c r="T12" i="4"/>
  <c r="T13" i="4"/>
  <c r="T4" i="4"/>
  <c r="AA8" i="4" l="1"/>
  <c r="AA12" i="4"/>
  <c r="AA4" i="4"/>
  <c r="AA13" i="4"/>
  <c r="AA7" i="4"/>
  <c r="AA6" i="4"/>
  <c r="AA5" i="4"/>
  <c r="AA10" i="4"/>
  <c r="AA11" i="4"/>
  <c r="AA9" i="4"/>
  <c r="L6" i="3" l="1"/>
  <c r="L5" i="3"/>
  <c r="K5" i="3"/>
  <c r="L4" i="3"/>
  <c r="K4" i="3"/>
  <c r="J4" i="3"/>
  <c r="I4" i="3"/>
  <c r="H4" i="3"/>
  <c r="L3" i="3"/>
  <c r="K3" i="3"/>
  <c r="J3" i="3"/>
  <c r="I3" i="3"/>
  <c r="H3" i="3"/>
  <c r="E3" i="3"/>
  <c r="D3" i="3"/>
  <c r="N2" i="3"/>
  <c r="M2" i="3"/>
  <c r="L2" i="3"/>
  <c r="K2" i="3"/>
  <c r="J2" i="3"/>
  <c r="I2" i="3"/>
  <c r="H2" i="3"/>
  <c r="G2" i="3"/>
  <c r="F2" i="3"/>
  <c r="E2" i="3"/>
  <c r="D2" i="3"/>
</calcChain>
</file>

<file path=xl/sharedStrings.xml><?xml version="1.0" encoding="utf-8"?>
<sst xmlns="http://schemas.openxmlformats.org/spreadsheetml/2006/main" count="872" uniqueCount="617">
  <si>
    <t>Overseas Markets Immersion Programme (OMIP)</t>
  </si>
  <si>
    <t>APPLICATION FORM</t>
  </si>
  <si>
    <t>Section A: Instructions</t>
  </si>
  <si>
    <r>
      <t>1)</t>
    </r>
    <r>
      <rPr>
        <sz val="7"/>
        <color rgb="FF000000"/>
        <rFont val="Times New Roman"/>
        <family val="1"/>
      </rPr>
      <t> </t>
    </r>
    <r>
      <rPr>
        <sz val="11"/>
        <color rgb="FF000000"/>
        <rFont val="Aptos Narrow"/>
        <family val="2"/>
        <scheme val="minor"/>
      </rPr>
      <t>All fields are to be completed</t>
    </r>
  </si>
  <si>
    <t>Section B: Company's Information</t>
  </si>
  <si>
    <t>How did your company get to know about this programme? Indicate referral if any</t>
  </si>
  <si>
    <t>Date of application (ensure that this is no less than 6 weeks from proposed overseas posting)</t>
  </si>
  <si>
    <t>Registered Business Name</t>
  </si>
  <si>
    <t>Business UEN</t>
  </si>
  <si>
    <t>Company’s Address</t>
  </si>
  <si>
    <t>Sector</t>
  </si>
  <si>
    <t>Please select one option from the drop-down list</t>
  </si>
  <si>
    <t>If Others, please specify:</t>
  </si>
  <si>
    <t>Current Workforce Size</t>
  </si>
  <si>
    <r>
      <rPr>
        <sz val="11"/>
        <rFont val="Aptos Narrow"/>
        <family val="2"/>
        <scheme val="minor"/>
      </rPr>
      <t xml:space="preserve">Total Number of Employees in Singapore: </t>
    </r>
    <r>
      <rPr>
        <sz val="11"/>
        <color rgb="FF0070C0"/>
        <rFont val="Aptos Narrow"/>
        <family val="2"/>
        <scheme val="minor"/>
      </rPr>
      <t>XX</t>
    </r>
  </si>
  <si>
    <r>
      <rPr>
        <sz val="11"/>
        <rFont val="Aptos Narrow"/>
        <family val="2"/>
        <scheme val="minor"/>
      </rPr>
      <t xml:space="preserve">• </t>
    </r>
    <r>
      <rPr>
        <sz val="11"/>
        <color rgb="FF0070C0"/>
        <rFont val="Aptos Narrow"/>
        <family val="2"/>
        <scheme val="minor"/>
      </rPr>
      <t>XX</t>
    </r>
    <r>
      <rPr>
        <sz val="11"/>
        <rFont val="Aptos Narrow"/>
        <family val="2"/>
        <scheme val="minor"/>
      </rPr>
      <t>% of current workforce size are SC &amp; PR</t>
    </r>
  </si>
  <si>
    <r>
      <rPr>
        <sz val="11"/>
        <rFont val="Aptos Narrow"/>
        <family val="2"/>
        <scheme val="minor"/>
      </rPr>
      <t xml:space="preserve">• </t>
    </r>
    <r>
      <rPr>
        <sz val="11"/>
        <color rgb="FF0070C0"/>
        <rFont val="Aptos Narrow"/>
        <family val="2"/>
        <scheme val="minor"/>
      </rPr>
      <t>XX</t>
    </r>
    <r>
      <rPr>
        <sz val="11"/>
        <rFont val="Aptos Narrow"/>
        <family val="2"/>
        <scheme val="minor"/>
      </rPr>
      <t>% of locals are mature workers (40 yrs and above)</t>
    </r>
  </si>
  <si>
    <t>Name of Contact Person</t>
  </si>
  <si>
    <t>Designation</t>
  </si>
  <si>
    <t>Email</t>
  </si>
  <si>
    <t>Contact Number</t>
  </si>
  <si>
    <t>Section C: Company’s Business Transformation Plan</t>
  </si>
  <si>
    <t>What are your company's core products or services, and does your company engage extensively in international markets? If so, please describe the extent of your company's international involvement.</t>
  </si>
  <si>
    <t xml:space="preserve"> </t>
  </si>
  <si>
    <t>Current Market Strategy</t>
  </si>
  <si>
    <t xml:space="preserve">Country: </t>
  </si>
  <si>
    <t>City / State:</t>
  </si>
  <si>
    <t>Duration of the Overseas Posting</t>
  </si>
  <si>
    <t xml:space="preserve">Business Expansion / Transformation Plan </t>
  </si>
  <si>
    <t>Examples: 
i) New Market Entry - Fintech to Vietnam
Vietnam's 70% unbanked population and rapid smartphone adoption create a $2.8B digital payments opportunity. Local banking regulations require in-country partnerships and compliance expertise that cannot be managed remotely. We've identified gaps in SME lending where our AI credit scoring can serve 400,000 underbanked businesses within 3 years. Our Singapore talent brings proven expertise in our proprietary risk assessment algorithms and established relationships with regional banking partners. Vietnam's fintech sector experiences 45% annual talent turnover, making it difficult to retain experienced local hires. We need someone who can establish our SOPs and train local teams while ensuring consistent quality standards across our regional operations.
ii) Market Expansion - Manufacturing to Germany
Germany's Industry 4.0 transition presents €15B automation market growth, but requires deep understanding of Mittelstand company culture and stringent safety certifications. Our current remote sales approach has plateaued at 5 clients. Local presence enables direct technical support and relationship building essential for enterprise sales cycles averaging 18 months. German manufacturing talent is highly skilled but commands premium salaries and often lacks flexibility in adapting to our lean manufacturing processes developed for Asian markets. Our Singapore engineer can transfer our cost-effective production methodologies while establishing quality control systems that align with both German standards and our operational efficiency requirements.
iii) HQ Integration - Biotech to Boston
Boston's biotech ecosystem offers access to world-class research institutions, FDA regulatory expertise, and pharmaceutical partnerships essential for our drug development pipeline. The region's concentration of clinical research organizations and specialized talent accelerates our path to market for 3 novel therapeutics targeting Asian genetic variants. Our Singapore scientist brings unique expertise in Asian population genomics and tropical disease research that Boston's talent pool lacks. While HQ has robust R&amp;D infrastructure, they need our specialized knowledge of Asian clinical trial protocols and regulatory pathways across ASEAN markets. Our talent can contribute to global drug development while learning advanced clinical trial methodologies for future rollout across our Asian operations.</t>
  </si>
  <si>
    <r>
      <rPr>
        <b/>
        <sz val="11"/>
        <color rgb="FF000000"/>
        <rFont val="Aptos Narrow"/>
        <scheme val="minor"/>
      </rPr>
      <t xml:space="preserve">How does this expansion align with your company's mid to long-term strategic plan? Please provide </t>
    </r>
    <r>
      <rPr>
        <b/>
        <u/>
        <sz val="11"/>
        <color rgb="FF000000"/>
        <rFont val="Aptos Narrow"/>
        <scheme val="minor"/>
      </rPr>
      <t>quantitative</t>
    </r>
    <r>
      <rPr>
        <b/>
        <sz val="11"/>
        <color rgb="FF000000"/>
        <rFont val="Aptos Narrow"/>
        <scheme val="minor"/>
      </rPr>
      <t xml:space="preserve"> targets on what your company intends to achieve through your mid to long term strategic plans.
</t>
    </r>
    <r>
      <rPr>
        <i/>
        <sz val="11"/>
        <color rgb="FF000000"/>
        <rFont val="Aptos Narrow"/>
        <scheme val="minor"/>
      </rPr>
      <t>Prompts:
1. How does this market fit into your 3-5 year revenue and growth projections? 
2. What specific KPIs will measure success in this market over the next 2-3 years?
3. How will this expansion contribute to your overall market diversification strategy?
4. What percentage of total company revenue do you project this market will represent?</t>
    </r>
  </si>
  <si>
    <t>Examples:
i) New Market Entry - Fintech to Vietnam
Vietnam expansion supports our goal of becoming Southeast Asia's leading SME fintech platform by 2028. We target 80,000 Vietnamese SME customers and $40M transaction volume within 24 months, contributing 22% to our regional revenue target of $180M. This market will serve as our testing ground for Vietnamese-language products before expanding to Cambodia and Laos, establishing us as the dominant fintech player across emerging ASEAN markets.
ii) Market Expansion - Manufacturing to Germany
German expansion aligns with our European manufacturing hub strategy, targeting 60% revenue growth from $120M to $192M by 2027. We aim to capture 12% of the €2.8B German precision manufacturing market, serving 150 enterprise clients and generating €45M annual revenue. This positions us for broader European expansion and establishes Germany as our center of excellence for Industry 4.0 technologies.
iii) HQ Integration - Biotech to Boston
Boston presence accelerates our drug development pipeline and global market access strategy. We target 3 strategic pharma partnerships worth $100M in licensing deals and aim to reduce clinical trial timelines by 18 months through access to advanced research facilities. This supports our goal of bringing 2 Asia-focused drugs to global markets by 2029, achieving $500M company valuation and establishing our Asian genomics expertise as a key differentiator in the global biotech market.</t>
  </si>
  <si>
    <t xml:space="preserve">
Trainee's Contribution</t>
  </si>
  <si>
    <r>
      <rPr>
        <b/>
        <sz val="11"/>
        <rFont val="Aptos Narrow"/>
        <family val="2"/>
        <scheme val="minor"/>
      </rPr>
      <t xml:space="preserve">What unique skills or expertise does the selected trainee possess that makes them particularly suited for this international assignment?
</t>
    </r>
    <r>
      <rPr>
        <i/>
        <sz val="11"/>
        <rFont val="Aptos Narrow"/>
        <family val="2"/>
        <scheme val="minor"/>
      </rPr>
      <t>Prompts:
1. What specific technical competencies does this trainee possess OR what significant projects did the selected trainee complete?
2. How do their past experiences directly relate to the challenges of this target market?
3. What unique combination of skills makes them irreplaceable for this assignment?
4. How do their qualifications compare to local talent or external hires in the target market?</t>
    </r>
  </si>
  <si>
    <t>Examples:
i) New Market Entry - Business Development Manager to Vietnam
Sarah combines 6 years fintech experience in Singapore with strong technical expertise in our proprietary payment systems and proven track record in SME relationship building. While she has no international exposure or Vietnamese language skills, her deep understanding of our AI credit scoring technology and demonstrated ability to build trust with small business owners in Singapore's diverse market makes her ideal for Vietnam's relationship-based business environment. Her analytical mindset and cultural adaptability, evidenced by her success working with Singapore's multicultural SME community, provide the foundation needed to navigate Vietnam's emerging fintech landscape where local talent lacks familiarity with our specific technology stack.
ii) Market Expansion - Engineering Manager to Germany
Marcus brings 8 years precision manufacturing experience in Singapore with deep expertise in our lean production methodologies and quality control systems. Despite having no overseas experience or German language skills, his technical mastery of our Asian manufacturing processes and strong problem-solving abilities position him to adapt our cost-effective methodologies to Germany's exacting standards. His engineering fundamentals and proven ability to train diverse teams in Singapore's multicultural environment provide the technical foundation needed to bridge our operational efficiency with German precision philosophy, while local German engineers lack familiarity with our specific lean manufacturing processes.
iii) HQ Integration - Research Scientist to Boston
Dr. Priya's PhD in Biochemistry with 7 years researching genetic variants in Singapore's diverse population, and strong research methodology skills position her for Boston's biotech ecosystem. While she has no international research experience or knowledge of US regulatory frameworks, her expertise in population genomics and understanding of Asian genetic diversity fills a critical gap in HQ's research capabilities. Her solid research fundamentals and experience working with Singapore's ethnically diverse population provide insights that Boston's local talent pool cannot offer, while her proven ability to collaborate across cultures in Singapore's research environment demonstrates readiness for international scientific collaboration.</t>
  </si>
  <si>
    <r>
      <rPr>
        <b/>
        <sz val="11"/>
        <rFont val="Aptos Narrow"/>
        <family val="2"/>
        <scheme val="minor"/>
      </rPr>
      <t xml:space="preserve">How will the trainee's activities in the target country differ from their current role? Why is it crucial for these activities to be conducted in-market rather than from Singapore? </t>
    </r>
    <r>
      <rPr>
        <i/>
        <sz val="11"/>
        <rFont val="Aptos Narrow"/>
        <family val="2"/>
        <scheme val="minor"/>
      </rPr>
      <t xml:space="preserve">
Prompts:
1. What specific activities require physical presence that cannot be replicated remotely? What local relationships, partnerships, or regulatory requirements necessitate on-ground presence?
2. How will their day-to-day responsibilities change in the target market?
3. What time-sensitive or culturally-nuanced activities require immediate local response?</t>
    </r>
  </si>
  <si>
    <t>Examples:
i) New Market Entry - Business Development Manager to Vietnam
Current role involves managing established Singapore fintech partnerships with familiar regulatory processes and existing client relationships. The new role requires building Vietnam market from ground zero, establishing banking partnerships, navigating unfamiliar government approval processes, and developing entirely new client acquisition strategies. Daily activities will shift from maintaining existing relationships to cold outreach with Vietnamese banks, learning local business customs, and adapting Singapore-proven sales processes to Vietnamese market conditions. Vietnamese business culture demands face-to-face relationship building and immediate local response to regulatory changes that cannot be effectively managed across time zones, requiring the trainee to develop entirely new market entry and government relations skills.
ii) Market Expansion - Engineering Manager to Germany
Current role involves managing Singapore manufacturing operations with established supplier relationships and familiar quality standards. The new role requires establishing German manufacturing partnerships from scratch, conducting factory assessments, quality audits, and adapting processes to unfamiliar German industrial standards. Activities include learning German manufacturing protocols, building relationships with traditional family businesses, and translating Singapore lean methodologies to German precision manufacturing culture. German business relationships require continuous in-person technical discussions and immediate problem resolution that remote management cannot provide, whilst the trainee must learn to navigate Germany's consensus-driven business culture and complex federal regulatory environment.
iii) HQ Integration - Research Scientist to Boston
Current role involves conducting focused research in Singapore's structured academic environment with established regional protocols. The new role requires contributing to fast-paced international drug development teams, participating in daily cross-functional collaboration, and adapting to Western research methodologies and FDA regulatory frameworks. Activities shift from independent research to intensive team-based drug development, real-time clinical trial monitoring, and presenting findings to international pharmaceutical executives. Boston's collaborative biotech environment requires immediate scientific input and rapid decision-making that cannot be effectively managed remotely, whilst the trainee must quickly adapt to unfamiliar Western research practices and regulatory requirements.</t>
  </si>
  <si>
    <r>
      <rPr>
        <b/>
        <sz val="11"/>
        <rFont val="Aptos Narrow"/>
        <family val="2"/>
        <scheme val="minor"/>
      </rPr>
      <t xml:space="preserve">How would the trainee's newly acquired knowledge and insights contrbute to your organisation upon their return/ mid to long term?
</t>
    </r>
    <r>
      <rPr>
        <i/>
        <sz val="11"/>
        <rFont val="Aptos Narrow"/>
        <family val="2"/>
        <scheme val="minor"/>
      </rPr>
      <t>Prompts:
1. What specific expertise, networks, or market intelligence will the trainee bring back?
2. How will their overseas experience enhance Singapore operations or regional strategy?
3. What knowledge transfer mechanisms will ensure organizational learning beyond the individual?
4. How will their international experience create competitive advantages for your Singapore business?</t>
    </r>
  </si>
  <si>
    <t>Examples:
i) New Market Entry - Business Development Manager to Vietnam
Upon return, trainee will lead Southeast Asia emerging markets expansion strategy, applying Vietnamese regulatory expertise to Cambodia and Laos markets. They'll establish our regional government relations center in Singapore, training 25+ staff in state-owned enterprise engagement and socialist market navigation frameworks. Their network of Vietnamese government officials and state banks will facilitate cross-border regulatory approvals worth $20M annually, while their compliance expertise will guide our framework across emerging ASEAN markets, positioning Singapore as our emerging markets fintech hub.
ii) Market Expansion - Engineering Manager to Germany
Trainee returns with Industry 4.0 expertise and German engineering partnerships, transforming our Singapore manufacturing capabilities into a regional center of excellence. They'll implement German precision manufacturing standards across our Asian operations, train 50 local engineers in advanced automation, and establish Singapore as our regional engineering hub. Their European network will facilitate technology transfers and joint ventures worth €40M over 3 years while creating new revenue streams through consulting services to other Asian manufacturers seeking German-standard precision engineering.
iii) HQ Integration - Research Scientist to Boston
Trainee brings advanced clinical trial methodologies, FDA regulatory expertise, and pharmaceutical industry networks to establish Singapore as our global regulatory affairs center. They'll create Asia-Pacific clinical trial protocols, train 25 local researchers in international standards, and develop Singapore-based regulatory consulting services. Their Boston connections will facilitate $75M in pharmaceutical partnerships while their combined expertise positions Singapore as the regional hub for Asia-focused drug development serving global markets, with capabilities to manage clinical trials across 12 Asian countries.</t>
  </si>
  <si>
    <t>Section D1: Job Roles to be Redesigned</t>
  </si>
  <si>
    <t>Existing Job Title</t>
  </si>
  <si>
    <r>
      <t xml:space="preserve">After-JR Job Track
</t>
    </r>
    <r>
      <rPr>
        <b/>
        <sz val="11"/>
        <color rgb="FFFF0000"/>
        <rFont val="Aptos Narrow"/>
        <family val="2"/>
        <scheme val="minor"/>
      </rPr>
      <t>(Select from drop-down list first)</t>
    </r>
  </si>
  <si>
    <r>
      <t xml:space="preserve">Please select the closest job roles from the list to the respective job role
</t>
    </r>
    <r>
      <rPr>
        <b/>
        <sz val="11"/>
        <color rgb="FFFF0000"/>
        <rFont val="Aptos Narrow"/>
        <family val="2"/>
        <scheme val="minor"/>
      </rPr>
      <t xml:space="preserve">(Select from drop-down list </t>
    </r>
    <r>
      <rPr>
        <b/>
        <u/>
        <sz val="11"/>
        <color rgb="FFFF0000"/>
        <rFont val="Aptos Narrow"/>
        <family val="2"/>
        <scheme val="minor"/>
      </rPr>
      <t>after</t>
    </r>
    <r>
      <rPr>
        <b/>
        <sz val="11"/>
        <color rgb="FFFF0000"/>
        <rFont val="Aptos Narrow"/>
        <family val="2"/>
        <scheme val="minor"/>
      </rPr>
      <t xml:space="preserve"> you have selected After-JR Job Track)</t>
    </r>
    <r>
      <rPr>
        <b/>
        <sz val="11"/>
        <color theme="1"/>
        <rFont val="Aptos Narrow"/>
        <family val="2"/>
        <scheme val="minor"/>
      </rPr>
      <t xml:space="preserve"> </t>
    </r>
  </si>
  <si>
    <t xml:space="preserve"> Job Role 1</t>
  </si>
  <si>
    <t>Example:
Business Development Executive</t>
  </si>
  <si>
    <t>Track_1_Business_Development</t>
  </si>
  <si>
    <t>Business_Development_Specialist</t>
  </si>
  <si>
    <t xml:space="preserve"> Job Role 2</t>
  </si>
  <si>
    <t xml:space="preserve"> Job Role 3</t>
  </si>
  <si>
    <t>Section D2: Change in Job Scope</t>
  </si>
  <si>
    <t>Please use one table per job title or designation if the business plan is the same. For different business plans, use a new application form.</t>
  </si>
  <si>
    <t>Singapore's Job Description</t>
  </si>
  <si>
    <t>In-market's Job Description</t>
  </si>
  <si>
    <t>No of Trainees</t>
  </si>
  <si>
    <t>i) New Market Entry - Business Development Manager to Vietnam
• Manage existing partnerships with 15 established fintech clients and maintain 95% client retention rate
• Execute standardized sales processes using proven CRM systems and established pricing frameworks
• Conduct client meetings within Singapore's familiar regulatory environment and English-speaking business culture
• Support marketing campaigns targeting Singapore's mature SME market with established digital payment adoption
• Report weekly metrics on client satisfaction, revenue targets, and partnership renewals to Singapore management team</t>
  </si>
  <si>
    <t>i) New Market Entry - Business Development Manager to Vietnam
• Establish new banking partnerships from zero, navigating unfamiliar Vietnamese regulatory frameworks and government approval processes
• Develop market entry strategies for unbanked SME population requiring entirely new customer acquisition approaches and Vietnamese language materials
• Build relationships with Vietnamese government officials and state-owned banks through face-to-face meetings and cultural relationship-building protocols
• Create localized compliance procedures for Vietnamese payment processing regulations and socialist market economy requirements
• Lead market research and competitive analysis in emerging fintech landscape while establishing Vietnam office operations and local team recruitment</t>
  </si>
  <si>
    <t>ii) Market Expansion - Engineering Manager to Germany
• Oversee established manufacturing operations with 25 local staff using standardized lean production processes and familiar supplier relationships
• Manage quality control systems meeting Singapore's industrial standards with established testing protocols and certification requirements
• Coordinate with existing Asian suppliers and maintain production schedules using proven supply chain management systems
• Implement continuous improvement initiatives within Singapore's multicultural but English-speaking work environment
• Report operational metrics and production targets to Singapore senior management team with established KPI frameworks</t>
  </si>
  <si>
    <t>ii) Market Expansion - Engineering Manager to Germany
• Establish German manufacturing partnerships from scratch, conducting factory audits and adapting lean processes to German precision manufacturing standards
• Navigate complex German industrial regulations and achieve ISO 9001 certification while building relationships with traditional Mittelstand family businesses
• Recruit and train German engineering team of 8 staff while implementing quality management systems meeting stringent German industrial requirements
• Develop supply chain relationships with European suppliers and establish Munich engineering center operations from ground zero
• Create German market entry strategy and competitive positioning while managing cultural adaptation to consensus-driven German business practices</t>
  </si>
  <si>
    <t>iii) HQ Integration - Research Scientist to Boston
• Conduct independent research on Asian genetic variants using established NUS laboratory protocols and regional patient databases
• Collaborate with Singapore research team of 12 scientists in structured academic environment with familiar regulatory frameworks
• Publish research findings in regional journals and present at Southeast Asian medical conferences with established academic networks
• Manage laboratory operations and research budgets within Singapore's academic research funding and compliance systems
• Support clinical research projects targeting Asian populations using established regional clinical trial protocols and patient recruitment methods</t>
  </si>
  <si>
    <t xml:space="preserve">iii) HQ Integration - Research Scientist to Boston
• Integrate into fast-paced international drug development teams contributing Asian genomics expertise to global pharmaceutical partnerships
• Navigate FDA regulatory frameworks and Western clinical trial methodologies while adapting to collaborative American research culture
• Participate in daily cross-functional meetings with pharmaceutical executives, Harvard Medical School researchers, and international clinical teams
• Lead grant applications for NIH funding and establish Singapore-Boston research collaboration protocols bridging Asian and Western research approaches
• Contribute to global clinical trials and patent applications while training HQ researchers in Asian population genomics and establishing cross-laboratory knowledge transfer systems
</t>
  </si>
  <si>
    <t>(Please fill in Section D1 before selecting the drop-down list in this section)</t>
  </si>
  <si>
    <t>Growth Skill 1</t>
  </si>
  <si>
    <t>Growth Skill 2</t>
  </si>
  <si>
    <t xml:space="preserve"> Growth Skill 3</t>
  </si>
  <si>
    <t>New Job-Role Specific Growth Skills Acquired (Select 3)</t>
  </si>
  <si>
    <t>Customer Experience Transformation</t>
  </si>
  <si>
    <t>Digital Marketing</t>
  </si>
  <si>
    <t>Negotiation and Deal Making</t>
  </si>
  <si>
    <t>New Core Growth Skills Acquired (Select 1)</t>
  </si>
  <si>
    <t>Engagement with Overseas Government Officials and TACs</t>
  </si>
  <si>
    <t>New AI Skills to be learnt (Select 2)</t>
  </si>
  <si>
    <r>
      <t xml:space="preserve">Is learning to use AI-enabled tool part of the trainee’s OJT Plan?
</t>
    </r>
    <r>
      <rPr>
        <i/>
        <sz val="11"/>
        <color theme="8"/>
        <rFont val="Aptos Narrow"/>
        <family val="2"/>
        <scheme val="minor"/>
      </rPr>
      <t>If the trainee currently possesses these AI-enabled skills, please select "No".
If these AI-enabled skills are new to the trainee, please select "Yes"</t>
    </r>
  </si>
  <si>
    <t>Yes, please select two AI-skills to be learnt</t>
  </si>
  <si>
    <r>
      <t xml:space="preserve">No, please continue to complete </t>
    </r>
    <r>
      <rPr>
        <b/>
        <sz val="11"/>
        <color theme="0" tint="-0.499984740745262"/>
        <rFont val="Aptos Narrow"/>
        <family val="2"/>
        <scheme val="minor"/>
      </rPr>
      <t>Trainee's 2 to 3 years Career Development Plans</t>
    </r>
  </si>
  <si>
    <t>Name of the AI-enabled Tool(s)</t>
  </si>
  <si>
    <t>Please list the name(s) of the AI-enabled tool(s) here</t>
  </si>
  <si>
    <t>AI-enabled Skill 1</t>
  </si>
  <si>
    <t>Task Description / Detailed Activities</t>
  </si>
  <si>
    <t>Business_Needs_Analysis</t>
  </si>
  <si>
    <t>AI-enabled Skill 2</t>
  </si>
  <si>
    <t>Data_Analytics</t>
  </si>
  <si>
    <t>Trainee's 2 to 3 years Career Development Plans</t>
  </si>
  <si>
    <r>
      <t xml:space="preserve">What position and new key responsibilities will the trainee have taken on after 2 to 3 years? (You do not have to address all the prompts, and please keep the word count within each question to below 300 words.)
</t>
    </r>
    <r>
      <rPr>
        <i/>
        <sz val="11"/>
        <color rgb="FF000000"/>
        <rFont val="Aptos Narrow"/>
        <family val="2"/>
        <scheme val="minor"/>
      </rPr>
      <t>Prompts:
1. What expanded scope of work will justify their increased seniority?
2. How will their role complexity and decision-making authority evolve?
3. What new teams, budgets, or strategic initiatives will they oversee?
4. What cross-functional or regional responsibilities will they assume?</t>
    </r>
  </si>
  <si>
    <r>
      <t xml:space="preserve">How has this posting prepared the individual for the next stage in their career development? 
</t>
    </r>
    <r>
      <rPr>
        <i/>
        <sz val="11"/>
        <rFont val="Aptos Narrow"/>
        <family val="2"/>
        <scheme val="minor"/>
      </rPr>
      <t>Prompts:
1. What specific leadership capabilities has the international experience developed?
2. How has their strategic thinking and global perspective evolved?
3. What new networks, skills, or expertise position them for advancement?
4. How does this experience differentiate them from peers for future opportunities?</t>
    </r>
  </si>
  <si>
    <t>Unhide rows below for application with more than 1 Existing Employee</t>
  </si>
  <si>
    <t>Please list the name(s) of the AI-enabled tool(s)</t>
  </si>
  <si>
    <r>
      <t xml:space="preserve">What new key responsibilities will the trainee have taken on after 2 to 3 years?
</t>
    </r>
    <r>
      <rPr>
        <i/>
        <sz val="11"/>
        <rFont val="Aptos Narrow"/>
        <family val="2"/>
        <scheme val="minor"/>
      </rPr>
      <t>Prompts:</t>
    </r>
    <r>
      <rPr>
        <b/>
        <sz val="11"/>
        <rFont val="Aptos Narrow"/>
        <family val="2"/>
        <scheme val="minor"/>
      </rPr>
      <t xml:space="preserve">
</t>
    </r>
    <r>
      <rPr>
        <i/>
        <sz val="11"/>
        <rFont val="Aptos Narrow"/>
        <family val="2"/>
        <scheme val="minor"/>
      </rPr>
      <t>1. What expanded scope of work will justify their increased seniority?
2. How will their role complexity and decision-making authority evolve?
3. What new teams, budgets, or strategic initiatives will they oversee?
4. What cross-functional or regional responsibilities will they assume?</t>
    </r>
  </si>
  <si>
    <t>What role or position will the trainee likely hold after 2 to 3 years?</t>
  </si>
  <si>
    <t xml:space="preserve">After 2 to 3 years, will the trainee:
a) Remain in the target country for an extended period?
b) Return to Singapore to take on a specific role (if so, what kind of role)?
c) Be posted to a new international location (if so, how is this determined and where)? </t>
  </si>
  <si>
    <t>Section E1: Declaration</t>
  </si>
  <si>
    <t xml:space="preserve">My company declares that we are: </t>
  </si>
  <si>
    <t>•     Registered or incorporated in Singapore</t>
  </si>
  <si>
    <r>
      <t>•</t>
    </r>
    <r>
      <rPr>
        <sz val="11"/>
        <color theme="1"/>
        <rFont val="Aptos Narrow"/>
        <family val="2"/>
        <scheme val="minor"/>
      </rPr>
      <t>     Committed to design and implement a robust Training Plan to support the identified employee to take on a job role he/she has little or no experience in the identified market, for overseas postings.</t>
    </r>
  </si>
  <si>
    <t>•     Not currently benefiting from any government grants or subsidies for employee salaries in regular operations.</t>
  </si>
  <si>
    <t>•     Not claiming Absentee Payroll for classroom training (if any) that is part of this programme.</t>
  </si>
  <si>
    <r>
      <t xml:space="preserve">•     Offering the identified job(s) on this programme as roles that are </t>
    </r>
    <r>
      <rPr>
        <u/>
        <sz val="11"/>
        <color theme="1"/>
        <rFont val="Aptos Narrow"/>
        <family val="2"/>
        <scheme val="minor"/>
      </rPr>
      <t>not</t>
    </r>
    <r>
      <rPr>
        <sz val="11"/>
        <color theme="1"/>
        <rFont val="Aptos Narrow"/>
        <family val="2"/>
        <scheme val="minor"/>
      </rPr>
      <t xml:space="preserve"> intended for ad-hoc staff redeployment or business-as-usual training related to existing job functions e.g. Management Trainee.</t>
    </r>
  </si>
  <si>
    <t>•     My Company has not undertaken a retrenchment exercise involving at least 5 employees within the last 6 months.</t>
  </si>
  <si>
    <t>•     Responsible to send across the On-The-Job Blueprint Template to the programme partner at least 2 weeks before commencement of On-The-Job Training. On-The-Job Training is expected to commence on _____________ .</t>
  </si>
  <si>
    <t>•     Committed to ensuring that our entity, incorporated in Singapore and/or the host entity, and identified employee(s), meet the stipulated labor laws and immigration regulations of the destination country/region for the purpose of this programme.</t>
  </si>
  <si>
    <t>•     In compliance with the Employment Act 1968.</t>
  </si>
  <si>
    <t>Yes</t>
  </si>
  <si>
    <t>No</t>
  </si>
  <si>
    <r>
      <t>My</t>
    </r>
    <r>
      <rPr>
        <b/>
        <sz val="11"/>
        <color rgb="FF000000"/>
        <rFont val="Aptos Narrow"/>
        <family val="2"/>
        <scheme val="minor"/>
      </rPr>
      <t xml:space="preserve"> </t>
    </r>
    <r>
      <rPr>
        <b/>
        <sz val="11"/>
        <color theme="1"/>
        <rFont val="Aptos Narrow"/>
        <family val="2"/>
        <scheme val="minor"/>
      </rPr>
      <t>company</t>
    </r>
    <r>
      <rPr>
        <b/>
        <sz val="11"/>
        <color rgb="FF000000"/>
        <rFont val="Aptos Narrow"/>
        <family val="2"/>
        <scheme val="minor"/>
      </rPr>
      <t xml:space="preserve"> has ensured that the identified employee(s) to be placed on the programme must:</t>
    </r>
  </si>
  <si>
    <r>
      <t>•</t>
    </r>
    <r>
      <rPr>
        <sz val="11"/>
        <color rgb="FF000000"/>
        <rFont val="Aptos Narrow"/>
        <family val="2"/>
        <scheme val="minor"/>
      </rPr>
      <t>       Be a Singapore Citizen or Permanent Resident aged 21 years and above.</t>
    </r>
  </si>
  <si>
    <t>•       Have completed NS if applicable at the point of application.</t>
  </si>
  <si>
    <r>
      <t>•       Not be a shareholder</t>
    </r>
    <r>
      <rPr>
        <vertAlign val="superscript"/>
        <sz val="11"/>
        <color theme="1"/>
        <rFont val="Aptos Narrow"/>
        <family val="2"/>
        <scheme val="minor"/>
      </rPr>
      <t xml:space="preserve">[1] </t>
    </r>
    <r>
      <rPr>
        <sz val="11"/>
        <color theme="1"/>
        <rFont val="Aptos Narrow"/>
        <family val="2"/>
        <scheme val="minor"/>
      </rPr>
      <t>of the applicant company, or any of its related companies.</t>
    </r>
  </si>
  <si>
    <r>
      <t>•       Not be related to the owner(s)</t>
    </r>
    <r>
      <rPr>
        <vertAlign val="superscript"/>
        <sz val="11"/>
        <color theme="1"/>
        <rFont val="Aptos Narrow"/>
        <family val="2"/>
        <scheme val="minor"/>
      </rPr>
      <t>[2]</t>
    </r>
    <r>
      <rPr>
        <sz val="11"/>
        <color theme="1"/>
        <rFont val="Aptos Narrow"/>
        <family val="2"/>
        <scheme val="minor"/>
      </rPr>
      <t xml:space="preserve"> of the company.</t>
    </r>
  </si>
  <si>
    <r>
      <t>•       Not been enrolled for the same programme</t>
    </r>
    <r>
      <rPr>
        <vertAlign val="superscript"/>
        <sz val="11"/>
        <color theme="1"/>
        <rFont val="Aptos Narrow"/>
        <family val="2"/>
        <scheme val="minor"/>
      </rPr>
      <t>[3]</t>
    </r>
    <r>
      <rPr>
        <sz val="11"/>
        <color theme="1"/>
        <rFont val="Aptos Narrow"/>
        <family val="2"/>
        <scheme val="minor"/>
      </rPr>
      <t xml:space="preserve"> before.</t>
    </r>
  </si>
  <si>
    <t>•       Not have relevant work experience in the identified country of overseas posting.</t>
  </si>
  <si>
    <t>[1] Does not apply to shareholders who hold publicly traded shares in listed companies</t>
  </si>
  <si>
    <t>[2] Refers to individuals with shareholding per ACRA profile for non-publicly listed companies</t>
  </si>
  <si>
    <t>Section E2: Career Health</t>
  </si>
  <si>
    <r>
      <t xml:space="preserve">What is career health? 
</t>
    </r>
    <r>
      <rPr>
        <sz val="11"/>
        <color theme="1"/>
        <rFont val="Aptos Narrow"/>
        <family val="2"/>
        <scheme val="minor"/>
      </rPr>
      <t>Career health refers to the overall well-being and satisfaction in one's professional life, including job satisfaction, work-life balance, career progression, skill development, and fulfillment in one's chosen career path. Similar to physical and mental health, career health is vital for overall satisfaction and happiness, involving a balance between personal and professional goals, continuous learning and a sense of purpose in one's work.</t>
    </r>
  </si>
  <si>
    <r>
      <rPr>
        <b/>
        <sz val="11"/>
        <color theme="1"/>
        <rFont val="Aptos Narrow"/>
        <family val="2"/>
        <scheme val="minor"/>
      </rPr>
      <t xml:space="preserve">What is career conversation and career development plan?
</t>
    </r>
    <r>
      <rPr>
        <sz val="11"/>
        <color theme="1"/>
        <rFont val="Aptos Narrow"/>
        <family val="2"/>
        <scheme val="minor"/>
      </rPr>
      <t xml:space="preserve">Career conversation and career development plan are integral components of an employee's professional growth within an organisation. A career conversation is a structured dialogue between an employee and a manager, focused on the individual's career aspirations, goals, development needs, and progression within the organisation. It provides a platform for employees to align their interests, strengths, and career aspirations with the organisation's objectives, identify skill gaps, and explore individual development opportunities. On the other hand, a career development plan is a strategic roadmap outlining an individual's professional goals within the organisation's requirements. It includes skills assessment, steps for skill enhancement, and career growth, encompassing both short-term and long-term objectives, actions for skill development, training opportunities, and a timeline for achieving milestones.
</t>
    </r>
    <r>
      <rPr>
        <b/>
        <sz val="11"/>
        <color theme="1"/>
        <rFont val="Aptos Narrow"/>
        <family val="2"/>
        <scheme val="minor"/>
      </rPr>
      <t xml:space="preserve">How are career conversation and career development plan related to Job Redesign and Reskilling? </t>
    </r>
    <r>
      <rPr>
        <sz val="11"/>
        <color theme="1"/>
        <rFont val="Aptos Narrow"/>
        <family val="2"/>
        <scheme val="minor"/>
      </rPr>
      <t xml:space="preserve">
Job Redesign and Reskilling involves restructuring job roles within the organisation and providing employees with the essential skills to meet evolving job requirements and organisational needs. In this context, career development plans can be tailored to support the reskilling efforts, ensuring that employees are equipped with the necessary skills to adapt to changing role demands. Clear career development plans give employees a sense of direction and purpose, positively impacting their performance and productivity. These allows employees undergoing on-the-job training (OJT) to understand the organisation's intent and investment in their growth and development within the organisation, leading to higher levels of engagement and job satisfaction. </t>
    </r>
  </si>
  <si>
    <t xml:space="preserve">My company acknowledges that: </t>
  </si>
  <si>
    <t>•     My current HR Manager / Line Manager / Supervisors is IHRP certified, and has the capability to conduct Structured Career Conversations with the Trainee before and after OJT. (This will not affect application assessment)</t>
  </si>
  <si>
    <t>•     My current HR Manager / Line Manager / Supervisors  have shared the purpose and potential career pathways this overseas posting will benefit the trainee.</t>
  </si>
  <si>
    <t xml:space="preserve">•     My current HR Manager / Line Manager / Supervisors have clearly outline and communicated the developmental skills and competencies that the trainee is expected to acquire, as detailed above, by the end of his/her in-market training. </t>
  </si>
  <si>
    <t>•     We are willing to attend the Structured Career Planning workshops approved by Workforce Singapore to learn how to conduct these conversations effectively, and embark in Career Health journey. (This will not affect application assessment)</t>
  </si>
  <si>
    <t>Section F1: Mode of Payment</t>
  </si>
  <si>
    <r>
      <rPr>
        <b/>
        <sz val="11"/>
        <color theme="1"/>
        <rFont val="Aptos Narrow"/>
        <family val="2"/>
        <scheme val="minor"/>
      </rPr>
      <t xml:space="preserve">Mode of payment: </t>
    </r>
    <r>
      <rPr>
        <i/>
        <sz val="11"/>
        <color theme="1"/>
        <rFont val="Aptos Narrow"/>
        <family val="2"/>
        <scheme val="minor"/>
      </rPr>
      <t>(please tick off)</t>
    </r>
  </si>
  <si>
    <t>•     Please select how your company will pay salaries and/or overseas allowance to trainee(s):</t>
  </si>
  <si>
    <t>Through the same company submitting this application (local-based entity)</t>
  </si>
  <si>
    <t>Through a foreign-based entity (parent, subsidiary, branch, affiliate, or majority-owned joint venture of the Singapore-based entity)</t>
  </si>
  <si>
    <t>Both methods above</t>
  </si>
  <si>
    <t>•     For salaries and/or overseas allowances paid by the Singapore-based entity:</t>
  </si>
  <si>
    <t xml:space="preserve"> I acknowledge CPF contribution statements must be provided at claims stage</t>
  </si>
  <si>
    <t>•     For salaries and/or overseas allowances paid through a Foreign-based entity:</t>
  </si>
  <si>
    <t>Section F2: Documents Required for Application</t>
  </si>
  <si>
    <r>
      <rPr>
        <b/>
        <sz val="11"/>
        <color theme="1"/>
        <rFont val="Aptos Narrow"/>
        <family val="2"/>
        <scheme val="minor"/>
      </rPr>
      <t xml:space="preserve">Please ensure the following supporting documents are ready at point of application: </t>
    </r>
    <r>
      <rPr>
        <i/>
        <sz val="11"/>
        <color theme="1"/>
        <rFont val="Aptos Narrow"/>
        <family val="2"/>
        <scheme val="minor"/>
      </rPr>
      <t>(please tick off)</t>
    </r>
  </si>
  <si>
    <t>ARCA Business Profile dated within 6 months of CCP application date</t>
  </si>
  <si>
    <t>Detailed Job Description of identified Job Role</t>
  </si>
  <si>
    <t>Identified Employee Resume</t>
  </si>
  <si>
    <t>Letter of Employment/ Expat Contract (specifying the markets, duration of work, and breakdown of overseas allowances)</t>
  </si>
  <si>
    <t>Section G: Acknowledgement</t>
  </si>
  <si>
    <t>All the information provided is completed and correct to my knowledge. I understand that:</t>
  </si>
  <si>
    <r>
      <t>·</t>
    </r>
    <r>
      <rPr>
        <sz val="11"/>
        <color theme="1"/>
        <rFont val="Times New Roman"/>
        <family val="1"/>
      </rPr>
      <t xml:space="preserve">       </t>
    </r>
    <r>
      <rPr>
        <sz val="11"/>
        <color theme="1"/>
        <rFont val="Aptos Narrow"/>
        <family val="2"/>
        <scheme val="minor"/>
      </rPr>
      <t>Any incomplete or inaccurate information in this submission may render this application to be rejected, or clawback of any monies disbursed; and</t>
    </r>
  </si>
  <si>
    <r>
      <t>·</t>
    </r>
    <r>
      <rPr>
        <sz val="11"/>
        <color theme="1"/>
        <rFont val="Times New Roman"/>
        <family val="1"/>
      </rPr>
      <t xml:space="preserve">       </t>
    </r>
    <r>
      <rPr>
        <sz val="11"/>
        <color theme="1"/>
        <rFont val="Aptos Narrow"/>
        <family val="2"/>
        <scheme val="minor"/>
      </rPr>
      <t>Processing time upon receipt of the full application form (including attachments for Section F2: Documents Required for Application) may take up to 4 weeks; and</t>
    </r>
  </si>
  <si>
    <r>
      <t>·</t>
    </r>
    <r>
      <rPr>
        <sz val="11"/>
        <color theme="1"/>
        <rFont val="Times New Roman"/>
        <family val="1"/>
      </rPr>
      <t xml:space="preserve">       </t>
    </r>
    <r>
      <rPr>
        <sz val="11"/>
        <color theme="1"/>
        <rFont val="Aptos Narrow"/>
        <family val="2"/>
        <scheme val="minor"/>
      </rPr>
      <t>Training done prior to approval will not be supported.</t>
    </r>
  </si>
  <si>
    <t>Name of Authorised Company Representative</t>
  </si>
  <si>
    <t>Name:</t>
  </si>
  <si>
    <t>Signature:</t>
  </si>
  <si>
    <t>Designation:</t>
  </si>
  <si>
    <t>INSERT IMAGE IN CELL</t>
  </si>
  <si>
    <t>Email and Contact</t>
  </si>
  <si>
    <t>Name of Organisation:</t>
  </si>
  <si>
    <t>Date:</t>
  </si>
  <si>
    <t>Section H: Programme Partner's Assessment and Declaration (SBF only)</t>
  </si>
  <si>
    <t>PP's Assessment of the application:</t>
  </si>
  <si>
    <t>PP, please provide an assessment of the application. This should include an evaluation of:
Conversion grounds
The trainee's experience in the market
On-the-job training (OJT) plans</t>
  </si>
  <si>
    <t xml:space="preserve">Declaration </t>
  </si>
  <si>
    <t>We have performed the following check(s) and assessed that the Trainee meets the career conversion programme requirement for the above-mentioned CCP. (PP to check the applicable boxes below)</t>
  </si>
  <si>
    <t>Comparison of Trainee's previous and proposed new job titles and descriptions indicated in the Trainee's resume and employment contract.</t>
  </si>
  <si>
    <t>I declare that I have no personal dealings/relations with the Applicant and/or Trainee, which may constitute a conflict of interest and influence my approval of the above OMIP application.</t>
  </si>
  <si>
    <t>Company/Trainee's self-declaration (only if evidence of career conversion is not apparent through earlier cited means).</t>
  </si>
  <si>
    <t>I have evaluated the application and Trainee’s details and hereby confirm that the application has been:</t>
  </si>
  <si>
    <t>Approved</t>
  </si>
  <si>
    <t>Rejected</t>
  </si>
  <si>
    <t xml:space="preserve">Name and Signature of PP staff: </t>
  </si>
  <si>
    <t xml:space="preserve">S/No. </t>
  </si>
  <si>
    <t>In-Market
 Job Title</t>
  </si>
  <si>
    <t>OJT Start Date
(dd/mm/yy)</t>
  </si>
  <si>
    <t>Office Email</t>
  </si>
  <si>
    <t>Personal Email</t>
  </si>
  <si>
    <t>Contact No</t>
  </si>
  <si>
    <t>Full Name as in NRIC</t>
  </si>
  <si>
    <t>NRIC No.</t>
  </si>
  <si>
    <t>SC / PR</t>
  </si>
  <si>
    <t>Gender</t>
  </si>
  <si>
    <t>Race</t>
  </si>
  <si>
    <t>Age</t>
  </si>
  <si>
    <t>Salary Support</t>
  </si>
  <si>
    <t>Monthly Fixed Salary</t>
  </si>
  <si>
    <t>Claim Cap</t>
  </si>
  <si>
    <t>Funded</t>
  </si>
  <si>
    <t>Overseas Allowances (Monthly)</t>
  </si>
  <si>
    <t>Highest Qualification</t>
  </si>
  <si>
    <t>Date of Hire</t>
  </si>
  <si>
    <t>Last Drawn Salary (Monthly)</t>
  </si>
  <si>
    <t>Last job SSOC</t>
  </si>
  <si>
    <t>Last Company UEN</t>
  </si>
  <si>
    <t>Last Company Name</t>
  </si>
  <si>
    <t>Last Employment Industry</t>
  </si>
  <si>
    <t>Instructions for the OJT Training Plan</t>
  </si>
  <si>
    <t>On-the-Job Training (OJT) Plan</t>
  </si>
  <si>
    <t xml:space="preserve">TRAINEE'S NAME </t>
  </si>
  <si>
    <t>TRAINER'S NAME</t>
  </si>
  <si>
    <t>TRAINEE'S DESIGNATION</t>
  </si>
  <si>
    <t>TRAINER'S DESIGNATION</t>
  </si>
  <si>
    <t>TRAINEE'S DEPARTMENT</t>
  </si>
  <si>
    <t>TRAINER'S DEPARTMENT</t>
  </si>
  <si>
    <t>OJT START DATE</t>
  </si>
  <si>
    <t>OJT END DATE</t>
  </si>
  <si>
    <t>To complete during application</t>
  </si>
  <si>
    <t>To complete during claims</t>
  </si>
  <si>
    <t>Measureable Key Performance Indicators (KPIs)</t>
  </si>
  <si>
    <t xml:space="preserve">Training Activities
</t>
  </si>
  <si>
    <t xml:space="preserve">Skills to be learnt
</t>
  </si>
  <si>
    <t>Projected Duration
(in Days / Weeks / Months)</t>
  </si>
  <si>
    <t>Performance Rating on Training Activities</t>
  </si>
  <si>
    <t xml:space="preserve">KPI Status
</t>
  </si>
  <si>
    <t xml:space="preserve">Reason(s) for not achieving KPI </t>
  </si>
  <si>
    <t xml:space="preserve">Supporting Documents for KPIs Achieved </t>
  </si>
  <si>
    <t>SIGNATURE</t>
  </si>
  <si>
    <t>Smaller milestones to achieve Measurable KPIs. 
Enhance each activity by incorporating meaningful interactions with local stakeholders, colleagues, and partners. Ensure activities balance technical deliverables with cultural and interpersonal development. Format each activity as [Action Verb] + [Collaborative Element] + [For What Purpose/Outcome].
Note: While language training can form part of the overall development plan, it serves as a complementary skill rather than a primary KPI, as language proficiency outcomes are less quantifiable in business impact terms.</t>
  </si>
  <si>
    <t>Add up to total funding period (6 to 9 months)</t>
  </si>
  <si>
    <t>(Competent / Not Yet Competent)</t>
  </si>
  <si>
    <t>(Achieved / In-progress)</t>
  </si>
  <si>
    <t>(Will not affect funding)</t>
  </si>
  <si>
    <r>
      <t xml:space="preserve">(Supporting document / image of KPI achieved)
</t>
    </r>
    <r>
      <rPr>
        <i/>
        <sz val="11"/>
        <rFont val="Aptos Narrow"/>
        <family val="2"/>
        <scheme val="minor"/>
      </rPr>
      <t>Note: Company must retain proof of work or relevant evidence of activities completed as outlined in the OJT log sheet for at least 3 years from the date of final disbursement.</t>
    </r>
  </si>
  <si>
    <t>TRAINEE</t>
  </si>
  <si>
    <t>TRAINER</t>
  </si>
  <si>
    <t>Example:
i) New Market Entry - Business Development Manager to Vietnam
▪Establish MOUs with 3 major Vietnamese state banks and complete regulatory compliance documentation for payment processing licenses, tracked through monthly partnership pipeline reports and validated by signed MOUs and regulatory correspondence with support from Singapore CEO/CFO and Vietnamese banking executives.</t>
  </si>
  <si>
    <r>
      <rPr>
        <sz val="11"/>
        <color rgb="FFC5299B"/>
        <rFont val="Aptos Narrow"/>
        <family val="2"/>
        <charset val="1"/>
      </rPr>
      <t>▪</t>
    </r>
    <r>
      <rPr>
        <i/>
        <sz val="11"/>
        <color rgb="FFC5299B"/>
        <rFont val="Aptos Narrow"/>
        <family val="2"/>
        <scheme val="minor"/>
      </rPr>
      <t>Attend 8 face-to-face meetings with Vietnamese banking executives to understand relationship-building protocols and decision-making hierarchies while learning basic Vietnamese business etiquette
▪Host monthly dinner meetings with 4 key banking partners to deepen personal relationships while discussing technical integration requirements and regulatory compliance needs
▪Co-present pilot program proposals with Vietnamese banking partners to demonstrate collaborative approach and cultural integration while finalizing technical specifications</t>
    </r>
  </si>
  <si>
    <t>Insert Supporting Document / Image in cell</t>
  </si>
  <si>
    <t>INSERT TRAINEE SIGNATURE IN CELL
AFTER OJT IS COMPLETED</t>
  </si>
  <si>
    <t>INSERT TRAINER SIGNATURE IN CELL
AFTER OJT IS COMPLETED</t>
  </si>
  <si>
    <t>Example:
ii) Market Expansion - Engineering Manager to Germany
▪Secure partnerships with 5 German Mittelstand manufacturers and complete quality certification processes for 3 product lines, tracked through bi-weekly partnership reports and validated by signed partnership agreements and audit certificates with support from Singapore COO and German industry associations.</t>
  </si>
  <si>
    <r>
      <rPr>
        <sz val="11"/>
        <color rgb="FFC5299B"/>
        <rFont val="Aptos Narrow"/>
        <family val="2"/>
        <charset val="1"/>
      </rPr>
      <t>▪</t>
    </r>
    <r>
      <rPr>
        <i/>
        <sz val="11"/>
        <color rgb="FFC5299B"/>
        <rFont val="Aptos Narrow"/>
        <family val="2"/>
        <scheme val="minor"/>
      </rPr>
      <t>Attend 6 German manufacturing facility tours with local engineers to understand precision manufacturing culture and build relationships with family business owners through respectful engagement
▪Host technical workshops with German manufacturers combining Singapore lean methodologies with German precision standards while building trust through collaborative problem-solving
▪Lead cross-cultural training sessions with newly hired German staff to bridge Singapore operational efficiency with German quality culture while building cohesive team dynamics</t>
    </r>
  </si>
  <si>
    <t>Example:
iii) HQ Integration - Research Scientist to Boston
▪Contribute to 2 ongoing clinical trials and establish Asian patient recruitment protocols achieving 20% improvement in Asian patient enrollment, tracked through monthly research milestone reports and validated by clinical trial protocols and IRB approvals with support from Boston Chief Scientific Officer and Harvard Medical School collaborators.</t>
  </si>
  <si>
    <r>
      <rPr>
        <sz val="11"/>
        <color rgb="FFC5299B"/>
        <rFont val="Aptos Narrow"/>
        <family val="2"/>
        <charset val="1"/>
      </rPr>
      <t>▪</t>
    </r>
    <r>
      <rPr>
        <i/>
        <sz val="11"/>
        <color rgb="FFC5299B"/>
        <rFont val="Aptos Narrow"/>
        <family val="2"/>
        <scheme val="minor"/>
      </rPr>
      <t>Attend daily clinical team meetings with Boston researchers to understand Western research methodologies while sharing Asian genomics insights through collaborative scientific discussions
▪Lead weekly Asian genomics seminars with HQ researchers to transfer knowledge while building mentorship relationships and understanding American academic collaboration styles
▪Establish Singapore-Boston research exchange program with HQ colleagues to ensure sustainable knowledge transfer while building lasting professional relationships across cultures</t>
    </r>
  </si>
  <si>
    <t>Trainee's Declaration</t>
  </si>
  <si>
    <r>
      <rPr>
        <b/>
        <i/>
        <sz val="9"/>
        <rFont val="Aptos Narrow"/>
        <family val="2"/>
        <scheme val="minor"/>
      </rPr>
      <t>To complete during application</t>
    </r>
    <r>
      <rPr>
        <sz val="11"/>
        <rFont val="Aptos Narrow"/>
        <family val="2"/>
        <scheme val="minor"/>
      </rPr>
      <t xml:space="preserve">
</t>
    </r>
    <r>
      <rPr>
        <b/>
        <sz val="11"/>
        <rFont val="Aptos Narrow"/>
        <family val="2"/>
        <scheme val="minor"/>
      </rPr>
      <t>Trainee to acknowledge</t>
    </r>
  </si>
  <si>
    <t>I understand how the overseas posting and in-market training, help me achieve my career goals.</t>
  </si>
  <si>
    <t>Throughout my career, I have no work experience in the market where I will be relocated.</t>
  </si>
  <si>
    <t>Throughout my career, I have not been relocated to any country.
Otherwise, where:___</t>
  </si>
  <si>
    <t xml:space="preserve">INSERT TRAINEE SIGNATURE IN CELL </t>
  </si>
  <si>
    <t>Unhide the worksheet for additional OJT Plan Templates if your application includes more than 1 JRR.</t>
  </si>
  <si>
    <t>Instructions</t>
  </si>
  <si>
    <r>
      <rPr>
        <b/>
        <i/>
        <sz val="11"/>
        <color rgb="FFFF0000"/>
        <rFont val="Aptos Narrow"/>
        <family val="2"/>
        <scheme val="minor"/>
      </rPr>
      <t>Outcomes to achieve:</t>
    </r>
    <r>
      <rPr>
        <i/>
        <sz val="11"/>
        <color rgb="FFFF0000"/>
        <rFont val="Aptos Narrow"/>
        <family val="2"/>
        <scheme val="minor"/>
      </rPr>
      <t xml:space="preserve">
Align to KPIs listed in Cell C54 of the application form. Ensure outcome is quantifiable and measurable</t>
    </r>
  </si>
  <si>
    <t>Selected job role specific growth skills or new core growth skill or AI-enabled skills selected in Application Form are included in this column</t>
  </si>
  <si>
    <t>SBF to note</t>
  </si>
  <si>
    <t>Does company plans for shuttling arrangement, returning to Singapore for business once every XXX</t>
  </si>
  <si>
    <r>
      <t xml:space="preserve">Reangle / reject application if :
</t>
    </r>
    <r>
      <rPr>
        <b/>
        <sz val="11"/>
        <color theme="1"/>
        <rFont val="Aptos Narrow"/>
        <family val="2"/>
        <scheme val="minor"/>
      </rPr>
      <t xml:space="preserve">[1] </t>
    </r>
    <r>
      <rPr>
        <sz val="11"/>
        <color theme="1"/>
        <rFont val="Aptos Narrow"/>
        <family val="2"/>
        <scheme val="minor"/>
      </rPr>
      <t>application is brief and focus mainly on learning and exposure, support operations / technical work, acquiring of skills for SG operations,</t>
    </r>
    <r>
      <rPr>
        <b/>
        <sz val="11"/>
        <color theme="1"/>
        <rFont val="Aptos Narrow"/>
        <family val="2"/>
        <scheme val="minor"/>
      </rPr>
      <t xml:space="preserve"> without contribution to the identified market;
[2] </t>
    </r>
    <r>
      <rPr>
        <sz val="11"/>
        <color theme="1"/>
        <rFont val="Aptos Narrow"/>
        <family val="2"/>
        <scheme val="minor"/>
      </rPr>
      <t xml:space="preserve">overseas posting does not contribute to trainee's career progression nor has any impact on trainee's new role e.g. posting to fill vacancy and returns to sg without new portfolio / project base which does not impact trainee's role upon return (back to business as usual)
</t>
    </r>
    <r>
      <rPr>
        <b/>
        <sz val="11"/>
        <color theme="1"/>
        <rFont val="Aptos Narrow"/>
        <family val="2"/>
        <scheme val="minor"/>
      </rPr>
      <t>[3]</t>
    </r>
    <r>
      <rPr>
        <sz val="11"/>
        <color theme="1"/>
        <rFont val="Aptos Narrow"/>
        <family val="2"/>
        <scheme val="minor"/>
      </rPr>
      <t xml:space="preserve"> business as usual e.g. part of trainee's promotion, management trainee, job rotation</t>
    </r>
  </si>
  <si>
    <t>Alignment of business plan, trainee's contribution to address business plan opportunity and gap, how this overseas posting contributes to company's goals, CDP and OJT</t>
  </si>
  <si>
    <t>KPIs are quantifiable and measurable</t>
  </si>
  <si>
    <t>Job role and track are aligned thorughout the form</t>
  </si>
  <si>
    <t>Elaborate on key responsibilities and highlight the difference of tasks that requires trainee to be in-market</t>
  </si>
  <si>
    <t>Skills selected in OJT to align with those selected in application form</t>
  </si>
  <si>
    <t>Posting duration align with posting duration in application form or add up to 9 months</t>
  </si>
  <si>
    <t>Ensure application if completed before surfacing to WSG for approvals</t>
  </si>
  <si>
    <t>SBF Checklist</t>
  </si>
  <si>
    <t>Strategic Alignment Verification</t>
  </si>
  <si>
    <t>Specific market opportunities/gaps identified</t>
  </si>
  <si>
    <t>Concrete contribution to company's regional goals</t>
  </si>
  <si>
    <t>Clear connection between business plan and trainee's role</t>
  </si>
  <si>
    <t>Career Development Plan aligns with business objectives</t>
  </si>
  <si>
    <t>KPIs supports market development goals</t>
  </si>
  <si>
    <t>Role Justification</t>
  </si>
  <si>
    <t>Clear differentiation between Singapore and overseas responsibilities</t>
  </si>
  <si>
    <t>Strong justification for physical presence in target market</t>
  </si>
  <si>
    <t>Specific in-market activities that cannot be done remotely</t>
  </si>
  <si>
    <t>Evidence of strategic rather than purely operational role</t>
  </si>
  <si>
    <t>Relocation Arrangements</t>
  </si>
  <si>
    <t>Travel arrangements between Singapore and host country specified (check if company has planned return trips to Singapore - include frequency to ensure it is not shuttling)</t>
  </si>
  <si>
    <t>Duration of posting clearly stated and consistent</t>
  </si>
  <si>
    <t>OJT</t>
  </si>
  <si>
    <t>All KPIs are specific and quantifiable, and align with business objectives</t>
  </si>
  <si>
    <t>Outcomes are measurable within posting duration</t>
  </si>
  <si>
    <t>Pre-Submission Checks</t>
  </si>
  <si>
    <t>Is application form complete before submission to WSG?</t>
  </si>
  <si>
    <t>Do all posting durations align across different sections?</t>
  </si>
  <si>
    <t>Are selected skills consistent between OJT plan and application form?</t>
  </si>
  <si>
    <t>Have company and trainee signed off the application form?</t>
  </si>
  <si>
    <t>Market_Strategy</t>
  </si>
  <si>
    <t>Company_goals</t>
  </si>
  <si>
    <t>Track_2_Sales</t>
  </si>
  <si>
    <t>Track_3_Customer_Experience</t>
  </si>
  <si>
    <t>Track_4_Marketing</t>
  </si>
  <si>
    <t>Track_5_Operations</t>
  </si>
  <si>
    <t>Track_6_Project_Management</t>
  </si>
  <si>
    <t>Track_7_International_Relations_Legal_and_Compliance</t>
  </si>
  <si>
    <t>Track_8_Finance</t>
  </si>
  <si>
    <t>Track_9_Human_Resources</t>
  </si>
  <si>
    <t>Track_10_Information_Technology</t>
  </si>
  <si>
    <t>Track_11_Franchise_Operations</t>
  </si>
  <si>
    <t>Others</t>
  </si>
  <si>
    <t>Sector_Specific_Growth_Skills</t>
  </si>
  <si>
    <t>Business_Analyst_Market_Research_Analyst_Market_Analyst</t>
  </si>
  <si>
    <t>Sales_Specialist</t>
  </si>
  <si>
    <t>ECommerce_Specialist</t>
  </si>
  <si>
    <t>Customer_Experience_Specialist_Service_Quality_Analyst</t>
  </si>
  <si>
    <t>Marketing_Specialist</t>
  </si>
  <si>
    <t>Operations_Specialist</t>
  </si>
  <si>
    <t>Procurement_and_Sourcing_Specialist</t>
  </si>
  <si>
    <t>Business_Process_Excellence_Engineer_Operations_Specialist_Industrial_Operations_Engineer_Logistics_Solutions_Analyst_Supply_Chain_Performance_Specialist</t>
  </si>
  <si>
    <t>Merger_and_Acquisitions_Specialist</t>
  </si>
  <si>
    <t>Restructuring_and_Insolvency_Specialist</t>
  </si>
  <si>
    <t>Business_Valuation_Specialist</t>
  </si>
  <si>
    <t>Regulations_and_Controls_Specialist</t>
  </si>
  <si>
    <t>Compliance_Specialist_Compliance_Regulatory_Reporting_Specialist_Compliance_Advisor_Financial_Crime_Data_Analytics</t>
  </si>
  <si>
    <t>Regulatory_Change_Management_Specialist</t>
  </si>
  <si>
    <t>Finance_Specialist</t>
  </si>
  <si>
    <t>Credit_Specialist_Analyst</t>
  </si>
  <si>
    <t>Treasury_Specialist_Analyst</t>
  </si>
  <si>
    <t>Risk_Specialist_Analyst</t>
  </si>
  <si>
    <t>Operations_and_Technology_Specialist</t>
  </si>
  <si>
    <t>Performance_and_Rewards_Specialist</t>
  </si>
  <si>
    <t>HR_Business_Partner</t>
  </si>
  <si>
    <t>Talent_Attraction_Specialist</t>
  </si>
  <si>
    <t>Employee_Experience_and_Relations_Specialist</t>
  </si>
  <si>
    <t>Talent_Management_Specialist</t>
  </si>
  <si>
    <t>Learning_and_Organisation_Development_Specialist</t>
  </si>
  <si>
    <t>IT_Specialist</t>
  </si>
  <si>
    <t>Franchise_Operations_Representative</t>
  </si>
  <si>
    <t>(Gen) AI TSC</t>
  </si>
  <si>
    <t>Business_Environmental_Analysis</t>
  </si>
  <si>
    <t>Computational_Modelling</t>
  </si>
  <si>
    <t>Consumer_Behaviour_Analysis</t>
  </si>
  <si>
    <t>Consumer_Intelligence_Analysis</t>
  </si>
  <si>
    <t>Data_Engineering</t>
  </si>
  <si>
    <t>Data_Visualisation</t>
  </si>
  <si>
    <t>Demand_Analysis</t>
  </si>
  <si>
    <t>Market_Trend_Analysis</t>
  </si>
  <si>
    <t>Pattern_Recognition_Systems</t>
  </si>
  <si>
    <t>Self_Learning_Systems</t>
  </si>
  <si>
    <t>Text_Analytics_and_Processing</t>
  </si>
  <si>
    <t>Generative_AI_Principles_and_Applications</t>
  </si>
  <si>
    <t>Prompt_Design</t>
  </si>
  <si>
    <t>Responsible_AI_and_Generative_AI_Practices</t>
  </si>
  <si>
    <t>Generative_AI_Models_Technical_Aspects_of_Security_and_Ethics</t>
  </si>
  <si>
    <t>AI_Growth_Skills_OJT1</t>
  </si>
  <si>
    <t>AI_Growth_Skills_OJT2</t>
  </si>
  <si>
    <t>AI_Growth_Skills_OJT3</t>
  </si>
  <si>
    <t>AI_Growth_Skills_OJT4</t>
  </si>
  <si>
    <t>AI_Growth_Skills_OJT5</t>
  </si>
  <si>
    <t>Please identify and input Job role listed within your sectorial JTM / which sectorial JTM (e.g. Restaurant Designer / Food Services JTM)</t>
  </si>
  <si>
    <t>Cross-cultural stakeholder Engagement and Management</t>
  </si>
  <si>
    <t>Advanced Data Analytics</t>
  </si>
  <si>
    <t>Market Analysis and Forecasting</t>
  </si>
  <si>
    <t>Cross-border E-commerce Regulations</t>
  </si>
  <si>
    <t>Cultural Sensitivity Training and Implementation</t>
  </si>
  <si>
    <t>Market Research and Analysis</t>
  </si>
  <si>
    <t>Process Optimisation</t>
  </si>
  <si>
    <t>Supplier Relationship Management</t>
  </si>
  <si>
    <t>Operations Management</t>
  </si>
  <si>
    <t>Financial modeling and analysis</t>
  </si>
  <si>
    <t>Debt restructuring and refinancing</t>
  </si>
  <si>
    <t>Valuation methodologies</t>
  </si>
  <si>
    <t>Risk Assessment</t>
  </si>
  <si>
    <t>Policy Implementation</t>
  </si>
  <si>
    <t>Financial Analysis</t>
  </si>
  <si>
    <t>Counterparty Risk Management</t>
  </si>
  <si>
    <t>Cash Management</t>
  </si>
  <si>
    <t>Risk Identification and Assessment</t>
  </si>
  <si>
    <t>Integrated Technology Roadmap Development</t>
  </si>
  <si>
    <t>Continuous Performance Management</t>
  </si>
  <si>
    <t>Strategic Business and HR Advisory</t>
  </si>
  <si>
    <t>Talent Persona Creation</t>
  </si>
  <si>
    <t>Personalised Talent Management</t>
  </si>
  <si>
    <t>Learning and Development Strategy Delivery and Experience</t>
  </si>
  <si>
    <t>Software Development</t>
  </si>
  <si>
    <t>Franchise Development and Expansion</t>
  </si>
  <si>
    <t>What are the identified job role's emerging skillsets required as per listed within the sectorial JTM</t>
  </si>
  <si>
    <t>Business Environmental Analysis</t>
  </si>
  <si>
    <t>Analyse data pertaining to the business landscape and environment, including competitor-analysis, trends and developments in laws and regulations and the impact on the business.</t>
  </si>
  <si>
    <t>Identify and scope business requirements and priorities through rigorous information gathering and analysis as well as clarification of the solutions, initiatives and programmes to enable effective delivery. This also involves the development of a compelling and defensible business case and the articulation of the potential impact of the solution to the business.</t>
  </si>
  <si>
    <t>Develop, select and apply algorithms and advanced computational methods to enable systems or software agents to learn, improve, adapt and produce desired outcomes or tasks. This also involves the interpretation of data, including the application of data modelling techniques to explore and address a specific issues or requirements.</t>
  </si>
  <si>
    <t>Devise customer behaviour analysis tools and approaches and perform analysis on information pertaining to customer behaviours.</t>
  </si>
  <si>
    <t>Devise frameworks for consumer intelligence analysis to develop an understanding of customer knowledge from various customer touch points, for example, Customer Relationship Management (CRM), Point-of-Sale (POS) and e-Commerce systems.</t>
  </si>
  <si>
    <t>Implement data analytics within the organisation to generate business insights and intelligence through the use of statistical and computational techniques and tools, algorithms, predictive data modelling and data visualisation.</t>
  </si>
  <si>
    <t>Develop and implement efficient and stable processes to collect, store, extract, transform, load and integrate data at various stages in the data pipeline. This also involves processing varying amounts of data from a variety of sources and preparing data in a structure that is easily access and analysed according to business requirements.</t>
  </si>
  <si>
    <t>Implement contemporary techniques, dynamic visual displays with illustrative and interactive graphics to present patterns, trends, analytical insights from data or new concepts in a strategic manner for the intended audience.</t>
  </si>
  <si>
    <t>Devise frameworks to assess market dynamics and execute analyses to uncover demand outlook of products or services.</t>
  </si>
  <si>
    <t>Devise the framework, manage and conduct the situational analysis process to uncover market trends and industry developments to identify new opportunities.</t>
  </si>
  <si>
    <t>Develop and apply intelligent pattern recognition systems and techniques to analyse data and derive useful hidden patterns to solve problems.</t>
  </si>
  <si>
    <t>Design and develop self-learning systems using reinforcement learning and evolutionary learning techniques.</t>
  </si>
  <si>
    <t>Identify, extract and analyse text data using text analytics solutions to discover themes, patterns and trends.</t>
  </si>
  <si>
    <t>Understand and apply the concepts, frameworks, applications, and implications of generative AI models.</t>
  </si>
  <si>
    <t>Craft effective prompts to shape outputs and elicit desired responses in AI models.</t>
  </si>
  <si>
    <t>Integrate and ensure compliance of ethical principles in AI projects. Drive framework creation for responsible AI development.</t>
  </si>
  <si>
    <t>Ensure AI models and systems are secure and ethically sound, from development through deployment and operation.</t>
  </si>
  <si>
    <t>Please select an option from the drop-down list</t>
  </si>
  <si>
    <t>Aerospace</t>
  </si>
  <si>
    <t>Entering into new market</t>
  </si>
  <si>
    <t>Expansion</t>
  </si>
  <si>
    <t>Cultural Acclimatisation and Adaptability</t>
  </si>
  <si>
    <t>Business Intelligence Tools Proficiency</t>
  </si>
  <si>
    <t>Negotiation and Closing</t>
  </si>
  <si>
    <t>Customer Relationship Management</t>
  </si>
  <si>
    <t xml:space="preserve">Customer Experience Transformation </t>
  </si>
  <si>
    <t>Brand Management</t>
  </si>
  <si>
    <t>Supply Chain Management</t>
  </si>
  <si>
    <t>Contract Negotiation</t>
  </si>
  <si>
    <t>Due diligence and risk assessment</t>
  </si>
  <si>
    <t>Financial distress analysis</t>
  </si>
  <si>
    <t>Financial statement analysis</t>
  </si>
  <si>
    <t>Carbon Footprint Management</t>
  </si>
  <si>
    <t>Financial Crime Detection</t>
  </si>
  <si>
    <t>Influencing and Negotiation</t>
  </si>
  <si>
    <t>Risk Management</t>
  </si>
  <si>
    <t>Financial Statement Analysis</t>
  </si>
  <si>
    <t>Liquidity Planning</t>
  </si>
  <si>
    <t>Scenario Analysis</t>
  </si>
  <si>
    <t>Application Programming Interfaces
(APIs) Design</t>
  </si>
  <si>
    <t>Agile and Personalised Pay Philosophy
and Structures</t>
  </si>
  <si>
    <t>Talent Experience Management</t>
  </si>
  <si>
    <t>Data-led Talent Acquisition</t>
  </si>
  <si>
    <t>Talent Journey Mapping</t>
  </si>
  <si>
    <t>Strategic Talent Deployment</t>
  </si>
  <si>
    <t>Organisation Transformation</t>
  </si>
  <si>
    <t>Application Integration</t>
  </si>
  <si>
    <t>Operational Standards Implementation</t>
  </si>
  <si>
    <t>Business Needs Analysis:</t>
  </si>
  <si>
    <t>Air Transport</t>
  </si>
  <si>
    <t>Expansion of existing overseas market</t>
  </si>
  <si>
    <t>Project</t>
  </si>
  <si>
    <t>Cultural Sensitivity and Communication</t>
  </si>
  <si>
    <t>Data Management / Security</t>
  </si>
  <si>
    <t>Sales Strategy Development</t>
  </si>
  <si>
    <t>Data Analytics</t>
  </si>
  <si>
    <t xml:space="preserve">E-Document Management </t>
  </si>
  <si>
    <t>Operational Efficiency</t>
  </si>
  <si>
    <t>Global Sourcing</t>
  </si>
  <si>
    <t>Negotiation and deal structuring</t>
  </si>
  <si>
    <t>Business turnaround strategies</t>
  </si>
  <si>
    <t>Industry and market research</t>
  </si>
  <si>
    <t>Audit Coordination</t>
  </si>
  <si>
    <t>Data Analytics and storytelling</t>
  </si>
  <si>
    <t>Stakeholder Engagement</t>
  </si>
  <si>
    <t>International Taxation</t>
  </si>
  <si>
    <t>Loan Structuring</t>
  </si>
  <si>
    <t>Foreign Exchange (FX) Management</t>
  </si>
  <si>
    <t>Risk Mitigation Strategies</t>
  </si>
  <si>
    <t>Data Architecture Design</t>
  </si>
  <si>
    <t>Technology-driven Evaluation and Levelling</t>
  </si>
  <si>
    <t>Technology-driven Talent Assessment Strategy</t>
  </si>
  <si>
    <t>Social Media and Talent Marketing Strategy</t>
  </si>
  <si>
    <t>Design Thinking</t>
  </si>
  <si>
    <t>Capability Assessment Framework</t>
  </si>
  <si>
    <t>Workplace Culture and Change Management Advisory</t>
  </si>
  <si>
    <t>System Maintenance</t>
  </si>
  <si>
    <t>Franchisee Training and Support</t>
  </si>
  <si>
    <t>Computational Modelling</t>
  </si>
  <si>
    <t xml:space="preserve">Construction </t>
  </si>
  <si>
    <t>Stabilising Operations</t>
  </si>
  <si>
    <t>Digital Channel Development</t>
  </si>
  <si>
    <t>Team Leadership and Coaching</t>
  </si>
  <si>
    <t>Local Network Development</t>
  </si>
  <si>
    <t>Quality Assurance</t>
  </si>
  <si>
    <t>Cost Analysis</t>
  </si>
  <si>
    <t>Agile Logistics</t>
  </si>
  <si>
    <t>Market research and industry analysis</t>
  </si>
  <si>
    <t>Industry-specific distress indicators and risk factors</t>
  </si>
  <si>
    <t>Risk assessment and sensitivity analysis</t>
  </si>
  <si>
    <t>Risk Governance</t>
  </si>
  <si>
    <t>Reporting and Documentation</t>
  </si>
  <si>
    <t>Project Management</t>
  </si>
  <si>
    <t>Financial Reporting</t>
  </si>
  <si>
    <t>Credit Portfolio Management</t>
  </si>
  <si>
    <t>Investment Analysis</t>
  </si>
  <si>
    <t>Data Security and Privacy</t>
  </si>
  <si>
    <t>Behavioural Drivers</t>
  </si>
  <si>
    <t>Work Architecture and Job Redesign</t>
  </si>
  <si>
    <t>Candidate Experience Design</t>
  </si>
  <si>
    <t>Continuous Listening Strategy</t>
  </si>
  <si>
    <t>Career Journey Design</t>
  </si>
  <si>
    <t>Performance Analysis and Reporting</t>
  </si>
  <si>
    <t>Consumer Behaviour Analysis</t>
  </si>
  <si>
    <t>Education</t>
  </si>
  <si>
    <t>Global Market Entry Strategy</t>
  </si>
  <si>
    <t>Market Research Analysis</t>
  </si>
  <si>
    <t>Local/Global Market Research Expertise</t>
  </si>
  <si>
    <t>E-commerce Platform Management</t>
  </si>
  <si>
    <t xml:space="preserve">Omni-channel Strategy Development </t>
  </si>
  <si>
    <t>Automated Inventory Management</t>
  </si>
  <si>
    <t>Cross-border transaction expertise</t>
  </si>
  <si>
    <t>Valuation reporting and documentation</t>
  </si>
  <si>
    <t>Cross-Cultural Financial Negotiation</t>
  </si>
  <si>
    <t>Risk Awareness</t>
  </si>
  <si>
    <t>Change Management</t>
  </si>
  <si>
    <t>Distributed Ledger Technologies Application</t>
  </si>
  <si>
    <t>Pilot Programme Management</t>
  </si>
  <si>
    <t>Treasury Operations</t>
  </si>
  <si>
    <t>User Experience / User Interface Design</t>
  </si>
  <si>
    <t>Compensation Governance</t>
  </si>
  <si>
    <t>Omni-channel Communication</t>
  </si>
  <si>
    <t>Succession Planning</t>
  </si>
  <si>
    <t>Content Marketing Strategy</t>
  </si>
  <si>
    <t>Technical Support</t>
  </si>
  <si>
    <t>Compliance and Quality Assurance</t>
  </si>
  <si>
    <t>Consumer Intelligence Analysis</t>
  </si>
  <si>
    <t>Electronics</t>
  </si>
  <si>
    <t>Local Partnership Development</t>
  </si>
  <si>
    <t>Market Entry Strategy Development</t>
  </si>
  <si>
    <t>Local Payment Solutions Integration</t>
  </si>
  <si>
    <t xml:space="preserve">Online Feedback Management </t>
  </si>
  <si>
    <t>Marketing Automation</t>
  </si>
  <si>
    <t>E-Procurement Management</t>
  </si>
  <si>
    <t>Machine to Machine (M2M) Technology Application</t>
  </si>
  <si>
    <t>Industry-specific valuation considerations</t>
  </si>
  <si>
    <t>Complex Problem Solving</t>
  </si>
  <si>
    <t>Compliance Monitoring</t>
  </si>
  <si>
    <t>Structured Financing</t>
  </si>
  <si>
    <t>Risk-Adjusted Value Forecasting</t>
  </si>
  <si>
    <t>Product Testing</t>
  </si>
  <si>
    <t>Cross-Cultural HR Management</t>
  </si>
  <si>
    <t>Talent Onboarding Experience Design</t>
  </si>
  <si>
    <t>Cross Cultural and Diversity Sensitivity</t>
  </si>
  <si>
    <t>Business and Financial Acumen</t>
  </si>
  <si>
    <t>Local Market Assessment and Adaptation</t>
  </si>
  <si>
    <t>Energy &amp; Chemicals</t>
  </si>
  <si>
    <t>Local Regulatory Compliance</t>
  </si>
  <si>
    <t>Strategic Planning and Execution</t>
  </si>
  <si>
    <t>Market Trend Identification</t>
  </si>
  <si>
    <t>Localised Customer Service Strategies</t>
  </si>
  <si>
    <t>Performance Monitoring and Analysis</t>
  </si>
  <si>
    <t>Narrative Marketing</t>
  </si>
  <si>
    <t>Predictive Buying / Purchasing</t>
  </si>
  <si>
    <t>Understanding of sector-specific market dynamics</t>
  </si>
  <si>
    <t>Process Excellence</t>
  </si>
  <si>
    <t>Scenario Modelling</t>
  </si>
  <si>
    <t>Technology Vendor Management</t>
  </si>
  <si>
    <t>Data-driven Story Telling</t>
  </si>
  <si>
    <t>Talent Value Proposition Design</t>
  </si>
  <si>
    <t>Sustainability and Digital Citizenship Governance</t>
  </si>
  <si>
    <t>Franchise Performance Monitoring</t>
  </si>
  <si>
    <t>Data Engineering</t>
  </si>
  <si>
    <t>Environmental Services</t>
  </si>
  <si>
    <t>Report Writing and Presentation</t>
  </si>
  <si>
    <t>Logistics and Fulfillment</t>
  </si>
  <si>
    <t>Omni-channel Strategy Development</t>
  </si>
  <si>
    <t>E-Contract Negotiation</t>
  </si>
  <si>
    <t>Product Authentication</t>
  </si>
  <si>
    <t>Predictive Maintenance Planning</t>
  </si>
  <si>
    <t>Knowledge of industry-specific intangible assets and valuation challenges</t>
  </si>
  <si>
    <t>Investigation</t>
  </si>
  <si>
    <t>Robotic Process Automation Programming</t>
  </si>
  <si>
    <t>People Analytics</t>
  </si>
  <si>
    <t>Cultural Alignment and Training Customisation</t>
  </si>
  <si>
    <t xml:space="preserve">Data Visualisation </t>
  </si>
  <si>
    <t>Financial Services</t>
  </si>
  <si>
    <t>Cross-Cultural Marketing Adaptation</t>
  </si>
  <si>
    <t>E-Document Management</t>
  </si>
  <si>
    <t>Sourcing Portfolio Analysis</t>
  </si>
  <si>
    <t>Health and Safety Compliance</t>
  </si>
  <si>
    <t>Conflict Management</t>
  </si>
  <si>
    <t>Organisational Behaviour and Change Management</t>
  </si>
  <si>
    <t>User Experience Design</t>
  </si>
  <si>
    <t>Customer Experience Enhancement</t>
  </si>
  <si>
    <t>Demand Analysis</t>
  </si>
  <si>
    <t>Food Manufacturing</t>
  </si>
  <si>
    <t>Electronic Data Interchanges (EDI)</t>
  </si>
  <si>
    <t>Sustainable Sourcing and Procurement</t>
  </si>
  <si>
    <t>Sustainable Engineering</t>
  </si>
  <si>
    <t>HR Technology Adoption</t>
  </si>
  <si>
    <t>Local Market Research and Adaptation</t>
  </si>
  <si>
    <t>Market Trend Analysis</t>
  </si>
  <si>
    <t>Food Services</t>
  </si>
  <si>
    <t>Relationships and Communication</t>
  </si>
  <si>
    <t>Understanding Local Franchise Regulations</t>
  </si>
  <si>
    <t>Pattern Recognition Systems</t>
  </si>
  <si>
    <t>Healthcare</t>
  </si>
  <si>
    <t>Progressive and Inclusive Workforce Policy Implementation</t>
  </si>
  <si>
    <t>Self-Learning Systems</t>
  </si>
  <si>
    <t>Hotel</t>
  </si>
  <si>
    <t>Cybersecurity</t>
  </si>
  <si>
    <t>Text Analytics and Processing</t>
  </si>
  <si>
    <t>ICT &amp; Media</t>
  </si>
  <si>
    <t>Systems Thinking</t>
  </si>
  <si>
    <t>Generative AI Principles and Applications</t>
  </si>
  <si>
    <t>Land Transport</t>
  </si>
  <si>
    <t>Automation Management</t>
  </si>
  <si>
    <t>Prompt Design</t>
  </si>
  <si>
    <t>Logistics</t>
  </si>
  <si>
    <t>Data Interpretation and Analysis</t>
  </si>
  <si>
    <t>Responsible AI and Generative AI Practices</t>
  </si>
  <si>
    <t>Marine &amp; Offshore</t>
  </si>
  <si>
    <t>Generative AI Models Technical Aspects of Security and Ethics</t>
  </si>
  <si>
    <t>Precision Engineering</t>
  </si>
  <si>
    <t>IT Auditing</t>
  </si>
  <si>
    <t>Professional Services</t>
  </si>
  <si>
    <t>Real Estate</t>
  </si>
  <si>
    <t>Quality Control</t>
  </si>
  <si>
    <t>Retail</t>
  </si>
  <si>
    <t>Audit Reporting</t>
  </si>
  <si>
    <t>Sea Transport</t>
  </si>
  <si>
    <t>Security</t>
  </si>
  <si>
    <t>Wholesale Trade</t>
  </si>
  <si>
    <t>Others (pls specify below)</t>
  </si>
  <si>
    <t>Current
Job Title</t>
  </si>
  <si>
    <t>For the Overseas Posting</t>
  </si>
  <si>
    <t>Current Employee Details</t>
  </si>
  <si>
    <r>
      <t>•</t>
    </r>
    <r>
      <rPr>
        <sz val="11"/>
        <color rgb="FF000000"/>
        <rFont val="Aptos Narrow"/>
        <family val="2"/>
        <scheme val="minor"/>
      </rPr>
      <t xml:space="preserve">       Not be </t>
    </r>
    <r>
      <rPr>
        <sz val="11"/>
        <color theme="1"/>
        <rFont val="Aptos Narrow"/>
        <family val="2"/>
        <scheme val="minor"/>
      </rPr>
      <t>concurrently undergoing any similar programme funded by SWDA or any agencies.</t>
    </r>
  </si>
  <si>
    <t>3) By submitting the application to SWDA, the Company declares that the information provided/attached is true and accurate.</t>
  </si>
  <si>
    <t>4) SWDA may audit the relevant documents submitted by the Company from time to time. The Company is expected to render full assistance upon request.</t>
  </si>
  <si>
    <t xml:space="preserve">Please read and acknowledge the following questions before submission to SWDA </t>
  </si>
  <si>
    <t>•     Committed to work with SWDA and Programme Partner on the necessary administrative matters related to the Programme, including media profiling where identified.</t>
  </si>
  <si>
    <t>[3] SWDA’s Career Conversion Programme for Internationalisation Professionals 2017 - 2023</t>
  </si>
  <si>
    <t>I acknowledge that my company (the Singapore-based applicant) will appoint an independent auditor from a reputable firm acceptable to SWDA or SBF, at our own cost, and submit an audit report in the format specified by SWDA to verify all claims. OMIP Agreed-Upon Procedures (AUP) Report Format: https://go.gov.sg/omip-aup.</t>
  </si>
  <si>
    <t>I understand that SWDA will disburse the grants through our appointed programme partner, Singapore Business Federation, to the Singapore-based entity based on the Singapore Dollar equivalent of actual salary and allowance paid in foreign currency to the qualifying individual by the foreign based entity, subject to the rates and caps set out for OMIP and the prevailing exchange rate published by the Monetary Authority of Singapore (“MAS”) on the date salary was paid to the qualifying individual by the foreign-based entity.</t>
  </si>
  <si>
    <t xml:space="preserve">I confirm that all information provided in the application form, including supporting documents submitted as part of the application is true and accurate. I acknowledge that it will be used by SBF and SWDA to evaluate my Company's application to the OMIP </t>
  </si>
  <si>
    <t>I am aware that my company must retain proof of work or relevant evidence of activities completed as outlined in the OJT log sheet for at least 3 years from the date of final disbursement to the company under this programme - OMIP. SWDA and SBF reserve the right to request the return of the funds awarded if my company fails to comply with the programme requirements.</t>
  </si>
  <si>
    <t>I am aware that SWDA and SBF reserve the right to request for the return of the funds awarded to my Company is found to have applied for any other similar government grants under SWDA and/or provided any false information in the application.</t>
  </si>
  <si>
    <t>2) The approval of this application is at the sole discretion of Skills &amp; Workforce Development Agency (SWDA). SWDA is not obliged to state the reasons for its decision.</t>
  </si>
  <si>
    <r>
      <rPr>
        <sz val="11"/>
        <color rgb="FF000000"/>
        <rFont val="Aptos Narrow"/>
        <scheme val="minor"/>
      </rPr>
      <t xml:space="preserve">•       Be offered a PMET job role with a monthly gross salaries of at least $4,000 </t>
    </r>
    <r>
      <rPr>
        <sz val="11"/>
        <rFont val="Aptos Narrow"/>
        <family val="2"/>
        <scheme val="minor"/>
      </rPr>
      <t>at point of application.</t>
    </r>
  </si>
  <si>
    <r>
      <rPr>
        <b/>
        <sz val="11"/>
        <color rgb="FF000000"/>
        <rFont val="Aptos Narrow"/>
        <scheme val="minor"/>
      </rPr>
      <t>What unique opportunities or challenges does this market present for your company? What skills or certification does the company wish to acquire from that market? (For this section, please elaborate on your answer and provide us with an answer th</t>
    </r>
    <r>
      <rPr>
        <b/>
        <sz val="11"/>
        <rFont val="Aptos Narrow"/>
        <family val="2"/>
        <scheme val="minor"/>
      </rPr>
      <t xml:space="preserve">at is around 100 words </t>
    </r>
    <r>
      <rPr>
        <b/>
        <sz val="11"/>
        <color rgb="FF000000"/>
        <rFont val="Aptos Narrow"/>
        <scheme val="minor"/>
      </rPr>
      <t xml:space="preserve">long)
</t>
    </r>
    <r>
      <rPr>
        <i/>
        <sz val="11"/>
        <color rgb="FF000000"/>
        <rFont val="Aptos Narrow"/>
        <scheme val="minor"/>
      </rPr>
      <t>Prompts:
1. How large is the addressable market opportunity, and what's your realistic capture potential? What first-mover advantages or competitive positioning will local presence provide?
2. What specific market gaps or unmet needs have you identified that your company can address? What regulatory, cultural, or competitive challenges require local presence to overcome?
3. Why is sending a Singapore talent preferable to hiring local talent or external consultants?</t>
    </r>
  </si>
  <si>
    <t>Application Form: OMIP Application Form (Signed by Organisation Owner/Shareholder/Directors/Representative)</t>
  </si>
  <si>
    <t>Application Form: Trainee Details</t>
  </si>
  <si>
    <t>Application Form: Completed OJT Training Plan</t>
  </si>
  <si>
    <r>
      <t>1) Please ensure the Training Plan fields are completed 
2)</t>
    </r>
    <r>
      <rPr>
        <b/>
        <sz val="10"/>
        <color rgb="FFFF0000"/>
        <rFont val="Aptos Narrow"/>
        <family val="2"/>
        <scheme val="minor"/>
      </rPr>
      <t xml:space="preserve"> </t>
    </r>
    <r>
      <rPr>
        <b/>
        <sz val="10"/>
        <color rgb="FF000000"/>
        <rFont val="Aptos Narrow"/>
        <family val="2"/>
        <scheme val="minor"/>
      </rPr>
      <t>Companies are to ensure Training Plan submitted is adhered to and completed by the end of the OJT</t>
    </r>
    <r>
      <rPr>
        <b/>
        <strike/>
        <sz val="10"/>
        <color rgb="FF000000"/>
        <rFont val="Aptos Narrow"/>
        <family val="2"/>
        <scheme val="minor"/>
      </rPr>
      <t xml:space="preserve"> </t>
    </r>
    <r>
      <rPr>
        <b/>
        <sz val="10"/>
        <color rgb="FF000000"/>
        <rFont val="Aptos Narrow"/>
        <family val="2"/>
        <scheme val="minor"/>
      </rPr>
      <t>programme		
3) SWDA may audit the relevant documents submitted by the Company from time to time. The Company is expected to render full assistance upon request.</t>
    </r>
  </si>
  <si>
    <t>1) Please ensure the Training Plan fields are completed 
2) Host Companies are to ensure Training Plan submitted is adhere to and complete by the end of the Traineeship programme		
3) SWDA may audit the relevant documents submitted by the Company from time to time. The Company is expected to render full assistance upon request.</t>
  </si>
  <si>
    <t>a) Remain in the target country for an extended period</t>
  </si>
  <si>
    <t>b) Return to Singapore to take on a new role</t>
  </si>
  <si>
    <t xml:space="preserve">c) Be posted to a new international location </t>
  </si>
  <si>
    <r>
      <t xml:space="preserve">After 2 to 3 years, will the trainee:
</t>
    </r>
    <r>
      <rPr>
        <sz val="11"/>
        <rFont val="Aptos Narrow"/>
        <family val="2"/>
        <scheme val="minor"/>
      </rPr>
      <t>a) Remain in the target country for an extended period
b) Return to Singapore to take on a new role
c) Be posted to a new international location</t>
    </r>
  </si>
  <si>
    <t>Examples:
i) New Market Entry (a. remain in the target country for an extended period) - From Business Development Manager to Regional Emerging Markets Director
After 3 years, trainee will independently own Vietnam's full P&amp;L, making autonomous decisions on market pricing, partnership terms, and regulatory strategy without Singapore HQ approval. Having built Vietnam's operations from ground zero, their hard-won expertise in navigating socialist market regulations and state-owned enterprise relationships is what earns them the authority to set country-level commercial strategy rather than execute centrally-directed plans. This justifies elevation from managing established Singapore partnerships to directing a $40M portfolio, local hiring decisions, and laying the commercial groundwork for Cambodia and Laos expansion.
ii) Market Expansion (b. Return to Singapore to take on a new role) - From Engineering Manager to VP of European Operations
Returning to Singapore, trainee will shift from hands-on operational management of a single German facility to leading Singapore's European manufacturing partnerships portfolio, with authority over technology transfer decisions and quality standard implementation across Asian operations. Having navigated Germany's consensus-driven business culture and achieved ISO certification from scratch, they return with credibility and technical fluency that transforms them from a process executor into a cross-regional standards-setter. This justifies elevation from site-level engineering management to regional strategy, overseeing €40M in partnership agreements and directing 50 local engineers in advanced automation adoption.
iii) HQ Integration (c. Be posted to a new international location) - From Research Scientist to Chief Scientific Officer
Posted to Boston, trainee will transition from independent regional research to contributing as a core member of global drug development teams, with recognised authority specifically over Asian genomics components of the pipeline and Asian clinical trial protocol design. Immersion in Boston's fast-paced, cross-functional research environment will develop her ability to translate deep specialist knowledge into globally applicable drug development decisions, bridging two research cultures in a way no single-market scientist could. This positions her as the primary link between Boston HQ and ASEAN regulatory pathways, directly supporting $100M in potential licensing partnerships.</t>
  </si>
  <si>
    <t>Examples:
i) New Market Entry - Emerging Markets Leadership Development
The Vietnam posting develops capabilities that cannot be replicated in Singapore's mature fintech environment — building banking partnerships from scratch, navigating socialist market regulations, and driving customer acquisition among unbanked populations. Beyond technical skills, the experience shifts their strategic thinking from optimising existing systems to building from zero in ambiguous environments. They return with a government relations network spanning Vietnamese state banks and regulatory agencies, and firsthand emerging market fluency that peers who remained in Singapore cannot replicate, making them the natural candidate to lead expansion into Cambodia and Laos as Regional Emerging Markets Director.
ii) Market Expansion - Advanced Manufacturing Leadership
The Germany posting develops leadership capabilities beyond technical engineering — building institutional trust with Mittelstand businesses, navigating consensus-driven decision-making, and achieving ISO certification in an unfamiliar regulatory environment. Strategically, the trainee evolves from optimising known processes to translating methodologies across fundamentally different industrial cultures. They return with a European engineering network and Industry 4.0 expertise no Singapore-based peer possesses, uniquely positioning them to bridge Asian cost efficiency with German precision standards as the leader of Singapore's regional engineering excellence hub.
iii) HQ Integration - Global Scientific and Business Leadership
The Boston posting transforms the trainee from specialist researcher to globally fluent scientific contributor, developing cross-functional leadership through collaboration with pharmaceutical executives, Harvard researchers, and international clinical teams. Strategically, they learn to position Asian genomics research within a global drug development and commercial context. They return with NIH funding experience, FDA regulatory knowledge, and a Boston pharmaceutical network no Singapore-based researcher can match, making them uniquely placed to lead Singapore's regulatory affairs centre and bridge ASEAN clinical pathways with global licensing strategy.</t>
  </si>
  <si>
    <t>If PR, pls state Nationality</t>
  </si>
  <si>
    <t>Date of Birth
(dd/mm/yy)</t>
  </si>
  <si>
    <t>Before the Overseas Posting</t>
  </si>
  <si>
    <t>Est (9mths)</t>
  </si>
  <si>
    <t>Total Grant (9mths)</t>
  </si>
  <si>
    <r>
      <rPr>
        <sz val="11"/>
        <rFont val="Aptos Narrow"/>
        <family val="2"/>
        <scheme val="minor"/>
      </rPr>
      <t>The requesting entity has</t>
    </r>
    <r>
      <rPr>
        <sz val="11"/>
        <color rgb="FF0070C0"/>
        <rFont val="Aptos Narrow"/>
        <family val="2"/>
        <scheme val="minor"/>
      </rPr>
      <t xml:space="preserve"> XX</t>
    </r>
    <r>
      <rPr>
        <sz val="11"/>
        <rFont val="Aptos Narrow"/>
        <family val="2"/>
        <scheme val="minor"/>
      </rPr>
      <t>% local shareholding (Singapore-owned). Note: This is for tracking purpose only and does not impact eligibility</t>
    </r>
    <r>
      <rPr>
        <sz val="11"/>
        <color rgb="FF0070C0"/>
        <rFont val="Aptos Narrow"/>
        <family val="2"/>
        <scheme val="minor"/>
      </rPr>
      <t>.</t>
    </r>
  </si>
  <si>
    <t>Please complete Sections D1 and D2 in the Application Form before attempting to fill out this column
Selected job role specific growth skills or new core growth skill or AI-enabled skills selected in Application Form are included in this column in the drop-down list</t>
  </si>
  <si>
    <t>Smaller milestones to achieve Measurable KPIs. Enhance each activity by incorporating meaningful interactions with local stakeholders, colleagues, and partners. Ensure activities balance technical deliverables with cultural and interpersonal development. 
Note: While language training can form part of the overall development plan, it serves as a complementary skill rather than a primary KPI, as language proficiency outcomes are less quantifiable in business impact terms.</t>
  </si>
  <si>
    <t>What key objectives will trainees be expected to achieve in addressing market gaps or opportunities in the target country?
Please provide quantitative and measurable targets for what you envision the trainee to accomplish.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</si>
</sst>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quot;$&quot;* #,##0.00_-;_-&quot;$&quot;* &quot;-&quot;??_-;_-@_-"/>
    <numFmt numFmtId="43" formatCode="_-* #,##0.00_-;\-* #,##0.00_-;_-* &quot;-&quot;??_-;_-@_-"/>
    <numFmt numFmtId="165" formatCode="_-* #,##0_-;\-* #,##0_-;_-* &quot;-&quot;??_-;_-@_-"/>
    <numFmt numFmtId="166" formatCode="dd\-mmm\-yyyy"/>
    <numFmt numFmtId="167" formatCode="[$-14809]d/m/yyyy;@"/>
  </numFmts>
  <fonts count="62"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b/>
      <sz val="14"/>
      <color theme="1"/>
      <name val="Aptos Narrow"/>
      <family val="2"/>
      <scheme val="minor"/>
    </font>
    <font>
      <sz val="11"/>
      <color rgb="FF000000"/>
      <name val="Aptos Narrow"/>
      <family val="2"/>
      <scheme val="minor"/>
    </font>
    <font>
      <sz val="7"/>
      <color rgb="FF000000"/>
      <name val="Times New Roman"/>
      <family val="1"/>
    </font>
    <font>
      <b/>
      <sz val="11"/>
      <color rgb="FF000000"/>
      <name val="Aptos Narrow"/>
      <family val="2"/>
      <scheme val="minor"/>
    </font>
    <font>
      <sz val="11"/>
      <color rgb="FF0070C0"/>
      <name val="Aptos Narrow"/>
      <family val="2"/>
      <scheme val="minor"/>
    </font>
    <font>
      <i/>
      <sz val="11"/>
      <color rgb="FF0070C0"/>
      <name val="Aptos Narrow"/>
      <family val="2"/>
      <scheme val="minor"/>
    </font>
    <font>
      <i/>
      <sz val="11"/>
      <color rgb="FF000000"/>
      <name val="Aptos Narrow"/>
      <family val="2"/>
      <scheme val="minor"/>
    </font>
    <font>
      <sz val="11"/>
      <name val="Aptos Narrow"/>
      <family val="2"/>
      <scheme val="minor"/>
    </font>
    <font>
      <i/>
      <sz val="11"/>
      <color theme="0" tint="-0.499984740745262"/>
      <name val="Aptos Narrow"/>
      <family val="2"/>
      <scheme val="minor"/>
    </font>
    <font>
      <b/>
      <sz val="11"/>
      <color rgb="FFFF0000"/>
      <name val="Aptos Narrow"/>
      <family val="2"/>
      <scheme val="minor"/>
    </font>
    <font>
      <b/>
      <u/>
      <sz val="11"/>
      <color rgb="FFFF0000"/>
      <name val="Aptos Narrow"/>
      <family val="2"/>
      <scheme val="minor"/>
    </font>
    <font>
      <b/>
      <sz val="11"/>
      <name val="Aptos Narrow"/>
      <family val="2"/>
      <scheme val="minor"/>
    </font>
    <font>
      <u/>
      <sz val="11"/>
      <color theme="1"/>
      <name val="Aptos Narrow"/>
      <family val="2"/>
      <scheme val="minor"/>
    </font>
    <font>
      <i/>
      <sz val="11"/>
      <color theme="1"/>
      <name val="Aptos Narrow"/>
      <family val="2"/>
      <scheme val="minor"/>
    </font>
    <font>
      <sz val="10"/>
      <color theme="1"/>
      <name val="Aptos Narrow"/>
      <family val="2"/>
      <scheme val="minor"/>
    </font>
    <font>
      <sz val="13"/>
      <color theme="1"/>
      <name val="Aptos Narrow"/>
      <family val="2"/>
      <scheme val="minor"/>
    </font>
    <font>
      <sz val="12"/>
      <color theme="1"/>
      <name val="Aptos Narrow"/>
      <family val="2"/>
      <scheme val="minor"/>
    </font>
    <font>
      <sz val="12"/>
      <name val="Aptos Narrow"/>
      <family val="2"/>
      <scheme val="minor"/>
    </font>
    <font>
      <b/>
      <u/>
      <sz val="14"/>
      <color rgb="FF000000"/>
      <name val="Aptos Narrow"/>
      <family val="2"/>
      <scheme val="minor"/>
    </font>
    <font>
      <b/>
      <sz val="10"/>
      <color rgb="FF000000"/>
      <name val="Aptos Narrow"/>
      <family val="2"/>
      <scheme val="minor"/>
    </font>
    <font>
      <i/>
      <sz val="11"/>
      <name val="Aptos Narrow"/>
      <family val="2"/>
      <scheme val="minor"/>
    </font>
    <font>
      <i/>
      <sz val="11"/>
      <color rgb="FFFF0000"/>
      <name val="Aptos Narrow"/>
      <family val="2"/>
      <scheme val="minor"/>
    </font>
    <font>
      <sz val="11"/>
      <color rgb="FFFF0000"/>
      <name val="Aptos Narrow"/>
      <family val="2"/>
      <scheme val="minor"/>
    </font>
    <font>
      <b/>
      <i/>
      <sz val="11"/>
      <color rgb="FF0070C0"/>
      <name val="Aptos Narrow"/>
      <family val="2"/>
      <scheme val="minor"/>
    </font>
    <font>
      <b/>
      <sz val="12"/>
      <color theme="1"/>
      <name val="Aptos Narrow"/>
      <family val="2"/>
      <scheme val="minor"/>
    </font>
    <font>
      <b/>
      <i/>
      <sz val="11"/>
      <name val="Aptos Narrow"/>
      <family val="2"/>
      <scheme val="minor"/>
    </font>
    <font>
      <b/>
      <sz val="11"/>
      <color rgb="FF0070C0"/>
      <name val="Aptos Narrow"/>
      <family val="2"/>
      <scheme val="minor"/>
    </font>
    <font>
      <sz val="12"/>
      <color rgb="FF0070C0"/>
      <name val="Aptos Narrow"/>
      <family val="2"/>
      <scheme val="minor"/>
    </font>
    <font>
      <i/>
      <sz val="12"/>
      <color rgb="FF0070C0"/>
      <name val="Aptos Narrow"/>
      <family val="2"/>
      <scheme val="minor"/>
    </font>
    <font>
      <b/>
      <sz val="12"/>
      <color rgb="FFFF0000"/>
      <name val="Aptos Narrow"/>
      <family val="2"/>
      <scheme val="minor"/>
    </font>
    <font>
      <b/>
      <i/>
      <sz val="11"/>
      <color theme="0" tint="-0.499984740745262"/>
      <name val="Aptos Narrow"/>
      <family val="2"/>
      <scheme val="minor"/>
    </font>
    <font>
      <b/>
      <i/>
      <sz val="9"/>
      <name val="Aptos Narrow"/>
      <family val="2"/>
      <scheme val="minor"/>
    </font>
    <font>
      <sz val="11"/>
      <name val="Calibri"/>
      <family val="2"/>
    </font>
    <font>
      <b/>
      <sz val="11"/>
      <name val="Calibri"/>
      <family val="2"/>
    </font>
    <font>
      <b/>
      <sz val="11"/>
      <color theme="0" tint="-0.499984740745262"/>
      <name val="Aptos Narrow"/>
      <family val="2"/>
      <scheme val="minor"/>
    </font>
    <font>
      <sz val="8"/>
      <name val="Aptos Narrow"/>
      <family val="2"/>
      <scheme val="minor"/>
    </font>
    <font>
      <i/>
      <sz val="11"/>
      <color rgb="FFC5299B"/>
      <name val="Aptos Narrow"/>
      <family val="2"/>
      <scheme val="minor"/>
    </font>
    <font>
      <sz val="11"/>
      <color rgb="FFC5299B"/>
      <name val="Aptos Narrow"/>
      <family val="2"/>
      <scheme val="minor"/>
    </font>
    <font>
      <u/>
      <sz val="11"/>
      <color theme="10"/>
      <name val="Aptos Narrow"/>
      <family val="2"/>
      <scheme val="minor"/>
    </font>
    <font>
      <sz val="11"/>
      <color theme="8"/>
      <name val="Aptos Narrow"/>
      <family val="2"/>
      <scheme val="minor"/>
    </font>
    <font>
      <i/>
      <sz val="11"/>
      <color theme="8"/>
      <name val="Aptos Narrow"/>
      <family val="2"/>
      <scheme val="minor"/>
    </font>
    <font>
      <sz val="11"/>
      <color rgb="FFC5299B"/>
      <name val="Aptos Narrow"/>
      <family val="2"/>
      <charset val="1"/>
    </font>
    <font>
      <i/>
      <sz val="11"/>
      <color rgb="FFC5299B"/>
      <name val="Aptos Narrow"/>
      <family val="2"/>
      <charset val="1"/>
      <scheme val="minor"/>
    </font>
    <font>
      <vertAlign val="superscript"/>
      <sz val="11"/>
      <color theme="1"/>
      <name val="Aptos Narrow"/>
      <family val="2"/>
      <scheme val="minor"/>
    </font>
    <font>
      <i/>
      <sz val="10"/>
      <color theme="0" tint="-0.499984740745262"/>
      <name val="Aptos Narrow"/>
      <family val="2"/>
      <scheme val="minor"/>
    </font>
    <font>
      <sz val="11"/>
      <color theme="1"/>
      <name val="Times New Roman"/>
      <family val="1"/>
    </font>
    <font>
      <sz val="11"/>
      <color theme="1"/>
      <name val="Symbol"/>
      <family val="1"/>
      <charset val="2"/>
    </font>
    <font>
      <sz val="11"/>
      <color theme="0" tint="-0.499984740745262"/>
      <name val="Aptos Narrow"/>
      <family val="2"/>
      <scheme val="minor"/>
    </font>
    <font>
      <b/>
      <i/>
      <sz val="11"/>
      <color rgb="FFFF0000"/>
      <name val="Aptos Narrow"/>
      <family val="2"/>
      <scheme val="minor"/>
    </font>
    <font>
      <b/>
      <i/>
      <sz val="11"/>
      <color rgb="FF000000"/>
      <name val="Aptos Narrow"/>
      <family val="2"/>
      <scheme val="minor"/>
    </font>
    <font>
      <b/>
      <strike/>
      <sz val="10"/>
      <color rgb="FF000000"/>
      <name val="Aptos Narrow"/>
      <family val="2"/>
      <scheme val="minor"/>
    </font>
    <font>
      <b/>
      <sz val="10"/>
      <color rgb="FFFF0000"/>
      <name val="Aptos Narrow"/>
      <family val="2"/>
      <scheme val="minor"/>
    </font>
    <font>
      <b/>
      <sz val="11"/>
      <color rgb="FF000000"/>
      <name val="Aptos Narrow"/>
      <scheme val="minor"/>
    </font>
    <font>
      <i/>
      <sz val="11"/>
      <color rgb="FF000000"/>
      <name val="Aptos Narrow"/>
      <scheme val="minor"/>
    </font>
    <font>
      <b/>
      <u/>
      <sz val="11"/>
      <color rgb="FF000000"/>
      <name val="Aptos Narrow"/>
      <scheme val="minor"/>
    </font>
    <font>
      <sz val="11"/>
      <color rgb="FF000000"/>
      <name val="Aptos Narrow"/>
      <scheme val="minor"/>
    </font>
    <font>
      <i/>
      <sz val="11"/>
      <color theme="1"/>
      <name val="Aptos Narrow"/>
      <scheme val="minor"/>
    </font>
    <font>
      <sz val="8"/>
      <color rgb="FF000000"/>
      <name val="Segoe UI"/>
      <family val="2"/>
    </font>
  </fonts>
  <fills count="17">
    <fill>
      <patternFill patternType="none"/>
    </fill>
    <fill>
      <patternFill patternType="gray125"/>
    </fill>
    <fill>
      <patternFill patternType="solid">
        <fgColor rgb="FFC5299B"/>
        <bgColor indexed="64"/>
      </patternFill>
    </fill>
    <fill>
      <patternFill patternType="solid">
        <fgColor theme="2"/>
        <bgColor indexed="64"/>
      </patternFill>
    </fill>
    <fill>
      <patternFill patternType="solid">
        <fgColor rgb="FFEDEDED"/>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rgb="FFFFE699"/>
        <bgColor indexed="64"/>
      </patternFill>
    </fill>
    <fill>
      <patternFill patternType="solid">
        <fgColor rgb="FFFFD966"/>
        <bgColor indexed="64"/>
      </patternFill>
    </fill>
    <fill>
      <patternFill patternType="solid">
        <fgColor theme="0" tint="-0.49998474074526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rgb="FFFBE2D5"/>
        <bgColor indexed="64"/>
      </patternFill>
    </fill>
    <fill>
      <patternFill patternType="solid">
        <fgColor theme="2" tint="-9.9978637043366805E-2"/>
        <bgColor indexed="64"/>
      </patternFill>
    </fill>
  </fills>
  <borders count="8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right style="medium">
        <color indexed="64"/>
      </right>
      <top style="thin">
        <color indexed="64"/>
      </top>
      <bottom/>
      <diagonal/>
    </border>
    <border>
      <left/>
      <right style="thin">
        <color indexed="64"/>
      </right>
      <top/>
      <bottom style="thin">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thin">
        <color rgb="FF000000"/>
      </top>
      <bottom/>
      <diagonal/>
    </border>
    <border>
      <left/>
      <right style="thin">
        <color indexed="64"/>
      </right>
      <top/>
      <bottom/>
      <diagonal/>
    </border>
    <border>
      <left/>
      <right/>
      <top/>
      <bottom style="thin">
        <color rgb="FF000000"/>
      </bottom>
      <diagonal/>
    </border>
    <border>
      <left/>
      <right style="medium">
        <color indexed="64"/>
      </right>
      <top/>
      <bottom style="thin">
        <color rgb="FF000000"/>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right style="thin">
        <color indexed="64"/>
      </right>
      <top style="thin">
        <color indexed="64"/>
      </top>
      <bottom/>
      <diagonal/>
    </border>
    <border>
      <left style="medium">
        <color rgb="FF000000"/>
      </left>
      <right style="thin">
        <color indexed="64"/>
      </right>
      <top style="thin">
        <color indexed="64"/>
      </top>
      <bottom/>
      <diagonal/>
    </border>
    <border>
      <left style="thin">
        <color indexed="64"/>
      </left>
      <right style="medium">
        <color rgb="FF000000"/>
      </right>
      <top style="thin">
        <color indexed="64"/>
      </top>
      <bottom/>
      <diagonal/>
    </border>
    <border>
      <left style="medium">
        <color rgb="FF000000"/>
      </left>
      <right/>
      <top/>
      <bottom/>
      <diagonal/>
    </border>
    <border>
      <left style="thin">
        <color indexed="64"/>
      </left>
      <right style="medium">
        <color rgb="FF000000"/>
      </right>
      <top/>
      <bottom style="thin">
        <color indexed="64"/>
      </bottom>
      <diagonal/>
    </border>
    <border>
      <left/>
      <right style="thin">
        <color indexed="64"/>
      </right>
      <top style="thin">
        <color indexed="64"/>
      </top>
      <bottom style="medium">
        <color rgb="FF000000"/>
      </bottom>
      <diagonal/>
    </border>
  </borders>
  <cellStyleXfs count="7">
    <xf numFmtId="0" fontId="0" fillId="0" borderId="0"/>
    <xf numFmtId="43" fontId="1" fillId="0" borderId="0" applyFont="0" applyFill="0" applyBorder="0" applyAlignment="0" applyProtection="0"/>
    <xf numFmtId="0" fontId="2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42" fillId="0" borderId="0" applyNumberFormat="0" applyFill="0" applyBorder="0" applyAlignment="0" applyProtection="0"/>
  </cellStyleXfs>
  <cellXfs count="435">
    <xf numFmtId="0" fontId="0" fillId="0" borderId="0" xfId="0"/>
    <xf numFmtId="0" fontId="0" fillId="0" borderId="23" xfId="0" applyBorder="1"/>
    <xf numFmtId="0" fontId="0" fillId="0" borderId="0" xfId="0" applyAlignment="1">
      <alignment horizontal="left" vertical="center"/>
    </xf>
    <xf numFmtId="0" fontId="13" fillId="0" borderId="23" xfId="0" applyFont="1" applyBorder="1" applyAlignment="1">
      <alignment horizontal="center" vertical="center" wrapText="1"/>
    </xf>
    <xf numFmtId="0" fontId="3" fillId="3" borderId="11"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8" fillId="0" borderId="0" xfId="0" applyFont="1" applyAlignment="1">
      <alignment horizontal="center" vertical="center" wrapText="1"/>
    </xf>
    <xf numFmtId="0" fontId="3" fillId="3" borderId="23" xfId="0" applyFont="1" applyFill="1" applyBorder="1" applyAlignment="1">
      <alignment horizontal="left" vertical="center" wrapText="1"/>
    </xf>
    <xf numFmtId="0" fontId="11" fillId="0" borderId="11" xfId="0" applyFont="1" applyBorder="1"/>
    <xf numFmtId="0" fontId="11" fillId="0" borderId="0" xfId="0" applyFont="1"/>
    <xf numFmtId="0" fontId="0" fillId="0" borderId="0" xfId="0" applyAlignment="1">
      <alignment wrapText="1"/>
    </xf>
    <xf numFmtId="0" fontId="19" fillId="0" borderId="0" xfId="0" applyFont="1"/>
    <xf numFmtId="0" fontId="18" fillId="0" borderId="0" xfId="0" applyFont="1" applyAlignment="1">
      <alignment vertical="top" wrapText="1"/>
    </xf>
    <xf numFmtId="0" fontId="0" fillId="0" borderId="0" xfId="0" applyAlignment="1">
      <alignment horizontal="center"/>
    </xf>
    <xf numFmtId="0" fontId="23" fillId="0" borderId="0" xfId="0" applyFont="1" applyAlignment="1">
      <alignment horizontal="center" vertical="top" wrapText="1"/>
    </xf>
    <xf numFmtId="0" fontId="23" fillId="0" borderId="0" xfId="0" applyFont="1" applyAlignment="1">
      <alignment horizontal="left" vertical="top" wrapText="1"/>
    </xf>
    <xf numFmtId="0" fontId="3" fillId="0" borderId="11" xfId="0" applyFont="1" applyBorder="1"/>
    <xf numFmtId="0" fontId="26" fillId="0" borderId="0" xfId="0" applyFont="1" applyAlignment="1">
      <alignment horizontal="left" vertical="top"/>
    </xf>
    <xf numFmtId="0" fontId="15" fillId="7" borderId="11" xfId="0" applyFont="1" applyFill="1" applyBorder="1" applyAlignment="1">
      <alignment horizontal="center" vertical="center"/>
    </xf>
    <xf numFmtId="0" fontId="3" fillId="0" borderId="16" xfId="0" applyFont="1" applyBorder="1" applyAlignment="1">
      <alignment horizontal="left"/>
    </xf>
    <xf numFmtId="0" fontId="3" fillId="0" borderId="9" xfId="0" applyFont="1" applyBorder="1" applyAlignment="1">
      <alignment horizontal="left"/>
    </xf>
    <xf numFmtId="0" fontId="15" fillId="7" borderId="12" xfId="0" applyFont="1" applyFill="1" applyBorder="1" applyAlignment="1">
      <alignment horizontal="center" vertical="center"/>
    </xf>
    <xf numFmtId="0" fontId="3" fillId="0" borderId="17" xfId="0" applyFont="1" applyBorder="1" applyAlignment="1">
      <alignment horizontal="left"/>
    </xf>
    <xf numFmtId="0" fontId="3" fillId="0" borderId="18" xfId="0" applyFont="1" applyBorder="1"/>
    <xf numFmtId="0" fontId="27" fillId="0" borderId="23" xfId="0" applyFont="1" applyBorder="1" applyAlignment="1">
      <alignment vertical="center"/>
    </xf>
    <xf numFmtId="166" fontId="27" fillId="0" borderId="11" xfId="0" applyNumberFormat="1" applyFont="1" applyBorder="1" applyAlignment="1">
      <alignment vertical="center"/>
    </xf>
    <xf numFmtId="166" fontId="27" fillId="12" borderId="11" xfId="0" applyNumberFormat="1" applyFont="1" applyFill="1" applyBorder="1" applyAlignment="1">
      <alignment vertical="center"/>
    </xf>
    <xf numFmtId="0" fontId="31" fillId="0" borderId="11" xfId="0" applyFont="1" applyBorder="1" applyAlignment="1">
      <alignment horizontal="center" vertical="center"/>
    </xf>
    <xf numFmtId="0" fontId="31" fillId="0" borderId="11" xfId="0" applyFont="1" applyBorder="1"/>
    <xf numFmtId="0" fontId="32" fillId="0" borderId="11" xfId="0" applyFont="1" applyBorder="1" applyAlignment="1">
      <alignment horizontal="center" vertical="center"/>
    </xf>
    <xf numFmtId="44" fontId="32" fillId="6" borderId="11" xfId="4" applyFont="1" applyFill="1" applyBorder="1" applyAlignment="1">
      <alignment horizontal="center" vertical="center"/>
    </xf>
    <xf numFmtId="44" fontId="32" fillId="6" borderId="11" xfId="0" applyNumberFormat="1" applyFont="1" applyFill="1" applyBorder="1" applyAlignment="1">
      <alignment horizontal="center" vertical="center"/>
    </xf>
    <xf numFmtId="15" fontId="31" fillId="0" borderId="11" xfId="0" applyNumberFormat="1" applyFont="1" applyBorder="1" applyAlignment="1">
      <alignment horizontal="center" vertical="center"/>
    </xf>
    <xf numFmtId="0" fontId="32" fillId="0" borderId="18" xfId="0" applyFont="1" applyBorder="1" applyAlignment="1">
      <alignment horizontal="center" vertical="center"/>
    </xf>
    <xf numFmtId="44" fontId="32" fillId="6" borderId="18" xfId="4" applyFont="1" applyFill="1" applyBorder="1" applyAlignment="1">
      <alignment horizontal="center" vertical="center"/>
    </xf>
    <xf numFmtId="44" fontId="32" fillId="6" borderId="18" xfId="0" applyNumberFormat="1" applyFont="1" applyFill="1" applyBorder="1" applyAlignment="1">
      <alignment horizontal="center" vertical="center"/>
    </xf>
    <xf numFmtId="15" fontId="31" fillId="0" borderId="18" xfId="0" applyNumberFormat="1" applyFont="1" applyBorder="1" applyAlignment="1">
      <alignment horizontal="center" vertical="center"/>
    </xf>
    <xf numFmtId="0" fontId="31" fillId="8" borderId="11" xfId="0" applyFont="1" applyFill="1" applyBorder="1" applyAlignment="1">
      <alignment horizontal="center" vertical="center"/>
    </xf>
    <xf numFmtId="0" fontId="31" fillId="8" borderId="18" xfId="0" applyFont="1" applyFill="1" applyBorder="1" applyAlignment="1">
      <alignment horizontal="center" vertical="center"/>
    </xf>
    <xf numFmtId="0" fontId="31" fillId="8" borderId="12" xfId="0" applyFont="1" applyFill="1" applyBorder="1" applyAlignment="1">
      <alignment horizontal="center" vertical="center"/>
    </xf>
    <xf numFmtId="0" fontId="3" fillId="5" borderId="42" xfId="0" applyFont="1" applyFill="1" applyBorder="1" applyAlignment="1">
      <alignment horizontal="center" vertical="center" wrapText="1"/>
    </xf>
    <xf numFmtId="0" fontId="12" fillId="0" borderId="0" xfId="0" applyFont="1"/>
    <xf numFmtId="0" fontId="12" fillId="0" borderId="0" xfId="0" applyFont="1" applyAlignment="1">
      <alignment vertical="top" wrapText="1"/>
    </xf>
    <xf numFmtId="0" fontId="15" fillId="7" borderId="31" xfId="0" applyFont="1" applyFill="1" applyBorder="1" applyAlignment="1">
      <alignment horizontal="center" vertical="center" wrapText="1"/>
    </xf>
    <xf numFmtId="166" fontId="34" fillId="12" borderId="11" xfId="0" applyNumberFormat="1" applyFont="1" applyFill="1" applyBorder="1" applyAlignment="1">
      <alignment horizontal="center" vertical="center" wrapText="1"/>
    </xf>
    <xf numFmtId="0" fontId="3" fillId="5" borderId="31" xfId="0" applyFont="1" applyFill="1" applyBorder="1" applyAlignment="1">
      <alignment horizontal="center" vertical="center" wrapText="1"/>
    </xf>
    <xf numFmtId="0" fontId="11" fillId="7" borderId="33" xfId="0" applyFont="1" applyFill="1" applyBorder="1" applyAlignment="1">
      <alignment horizontal="center" vertical="top" wrapText="1"/>
    </xf>
    <xf numFmtId="0" fontId="15" fillId="7" borderId="42" xfId="0" applyFont="1" applyFill="1" applyBorder="1" applyAlignment="1">
      <alignment horizontal="center" vertical="center" wrapText="1"/>
    </xf>
    <xf numFmtId="0" fontId="11" fillId="7" borderId="41" xfId="0" applyFont="1" applyFill="1" applyBorder="1" applyAlignment="1">
      <alignment horizontal="center" vertical="top" wrapText="1"/>
    </xf>
    <xf numFmtId="0" fontId="26" fillId="0" borderId="0" xfId="0" applyFont="1" applyAlignment="1">
      <alignment wrapText="1"/>
    </xf>
    <xf numFmtId="0" fontId="8" fillId="0" borderId="0" xfId="0" applyFont="1" applyAlignment="1">
      <alignment wrapText="1"/>
    </xf>
    <xf numFmtId="0" fontId="31" fillId="8" borderId="19" xfId="0" applyFont="1" applyFill="1" applyBorder="1" applyAlignment="1">
      <alignment horizontal="center" vertical="center"/>
    </xf>
    <xf numFmtId="0" fontId="28" fillId="5" borderId="33" xfId="0" applyFont="1" applyFill="1" applyBorder="1" applyAlignment="1">
      <alignment horizontal="center" vertical="center" wrapText="1"/>
    </xf>
    <xf numFmtId="0" fontId="25" fillId="5" borderId="52" xfId="0" applyFont="1" applyFill="1" applyBorder="1" applyAlignment="1">
      <alignment horizontal="center" vertical="top" wrapText="1"/>
    </xf>
    <xf numFmtId="0" fontId="3" fillId="5" borderId="37" xfId="0" applyFont="1" applyFill="1" applyBorder="1" applyAlignment="1">
      <alignment horizontal="center" vertical="center" wrapText="1"/>
    </xf>
    <xf numFmtId="0" fontId="36" fillId="0" borderId="11" xfId="0" applyFont="1" applyBorder="1" applyAlignment="1">
      <alignment vertical="center"/>
    </xf>
    <xf numFmtId="0" fontId="15" fillId="0" borderId="0" xfId="0" applyFont="1" applyAlignment="1">
      <alignment wrapText="1"/>
    </xf>
    <xf numFmtId="0" fontId="15" fillId="0" borderId="11" xfId="0" applyFont="1" applyBorder="1" applyAlignment="1">
      <alignment wrapText="1"/>
    </xf>
    <xf numFmtId="0" fontId="15" fillId="0" borderId="13" xfId="0" applyFont="1" applyBorder="1" applyAlignment="1">
      <alignment wrapText="1"/>
    </xf>
    <xf numFmtId="0" fontId="37" fillId="0" borderId="0" xfId="0" applyFont="1" applyAlignment="1">
      <alignment horizontal="justify" vertical="center"/>
    </xf>
    <xf numFmtId="0" fontId="24" fillId="0" borderId="0" xfId="0" applyFont="1"/>
    <xf numFmtId="0" fontId="11" fillId="0" borderId="11" xfId="0" applyFont="1" applyBorder="1" applyAlignment="1">
      <alignment wrapText="1"/>
    </xf>
    <xf numFmtId="0" fontId="11" fillId="0" borderId="38" xfId="0" applyFont="1" applyBorder="1"/>
    <xf numFmtId="0" fontId="36" fillId="0" borderId="0" xfId="0" applyFont="1" applyAlignment="1">
      <alignment vertical="center"/>
    </xf>
    <xf numFmtId="0" fontId="11" fillId="0" borderId="11" xfId="0" applyFont="1" applyBorder="1" applyAlignment="1">
      <alignment vertical="center"/>
    </xf>
    <xf numFmtId="0" fontId="36" fillId="0" borderId="11" xfId="0" applyFont="1" applyBorder="1" applyAlignment="1">
      <alignment vertical="center" wrapText="1"/>
    </xf>
    <xf numFmtId="0" fontId="13" fillId="0" borderId="0" xfId="0" applyFont="1" applyAlignment="1">
      <alignment horizontal="left"/>
    </xf>
    <xf numFmtId="0" fontId="3" fillId="0" borderId="33" xfId="0" applyFont="1" applyBorder="1"/>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40" fillId="9" borderId="23" xfId="0" applyFont="1" applyFill="1" applyBorder="1" applyAlignment="1">
      <alignment vertical="center" wrapText="1"/>
    </xf>
    <xf numFmtId="0" fontId="40" fillId="9" borderId="11" xfId="0" applyFont="1" applyFill="1" applyBorder="1" applyAlignment="1">
      <alignment vertical="center" wrapText="1"/>
    </xf>
    <xf numFmtId="166" fontId="40" fillId="0" borderId="13" xfId="0" applyNumberFormat="1" applyFont="1" applyBorder="1" applyAlignment="1">
      <alignment vertical="center"/>
    </xf>
    <xf numFmtId="0" fontId="0" fillId="0" borderId="0" xfId="0" applyAlignment="1">
      <alignment vertical="top"/>
    </xf>
    <xf numFmtId="0" fontId="0" fillId="0" borderId="0" xfId="0">
      <extLst>
        <ext xmlns:xfpb="http://schemas.microsoft.com/office/spreadsheetml/2022/featurepropertybag" uri="{C7286773-470A-42A8-94C5-96B5CB345126}">
          <xfpb:xfComplement i="0"/>
        </ext>
      </extLst>
    </xf>
    <xf numFmtId="0" fontId="3" fillId="0" borderId="0" xfId="0" applyFont="1" applyAlignment="1">
      <alignment wrapText="1"/>
    </xf>
    <xf numFmtId="0" fontId="16" fillId="0" borderId="0" xfId="0" applyFont="1"/>
    <xf numFmtId="0" fontId="3" fillId="0" borderId="0" xfId="0" applyFont="1"/>
    <xf numFmtId="0" fontId="8" fillId="0" borderId="11" xfId="0" applyFont="1" applyBorder="1" applyAlignment="1">
      <alignment horizontal="left" vertical="center" wrapText="1"/>
    </xf>
    <xf numFmtId="0" fontId="44" fillId="0" borderId="11" xfId="0" applyFont="1" applyBorder="1" applyAlignment="1">
      <alignment horizontal="center" vertical="center" wrapText="1"/>
    </xf>
    <xf numFmtId="0" fontId="44" fillId="0" borderId="23" xfId="0" applyFont="1" applyBorder="1" applyAlignment="1">
      <alignment horizontal="left" vertical="top" wrapText="1"/>
    </xf>
    <xf numFmtId="0" fontId="44" fillId="0" borderId="11" xfId="0" applyFont="1" applyBorder="1" applyAlignment="1">
      <alignment horizontal="left" vertical="top" wrapText="1"/>
    </xf>
    <xf numFmtId="0" fontId="25" fillId="15" borderId="33" xfId="0" applyFont="1" applyFill="1" applyBorder="1" applyAlignment="1">
      <alignment horizontal="center" vertical="top" wrapText="1"/>
    </xf>
    <xf numFmtId="0" fontId="46" fillId="9" borderId="10" xfId="0" applyFont="1" applyFill="1" applyBorder="1" applyAlignment="1">
      <alignment vertical="center" wrapText="1"/>
    </xf>
    <xf numFmtId="0" fontId="0" fillId="0" borderId="0" xfId="0" quotePrefix="1"/>
    <xf numFmtId="0" fontId="0" fillId="3" borderId="4" xfId="0" applyFill="1" applyBorder="1"/>
    <xf numFmtId="0" fontId="0" fillId="3" borderId="5" xfId="0" applyFill="1" applyBorder="1"/>
    <xf numFmtId="0" fontId="3" fillId="0" borderId="4" xfId="0" applyFont="1" applyBorder="1"/>
    <xf numFmtId="0" fontId="0" fillId="0" borderId="5" xfId="0" applyBorder="1"/>
    <xf numFmtId="0" fontId="0" fillId="0" borderId="5" xfId="0" applyBorder="1" applyAlignment="1">
      <alignment horizontal="left" vertical="center" wrapText="1" indent="1"/>
    </xf>
    <xf numFmtId="0" fontId="3" fillId="0" borderId="0" xfId="0" applyFont="1" applyAlignment="1">
      <alignment vertical="top" wrapText="1"/>
    </xf>
    <xf numFmtId="0" fontId="20" fillId="0" borderId="4" xfId="0" applyFont="1" applyBorder="1" applyAlignment="1">
      <alignment horizontal="right"/>
      <extLst>
        <ext xmlns:xfpb="http://schemas.microsoft.com/office/spreadsheetml/2022/featurepropertybag" uri="{C7286773-470A-42A8-94C5-96B5CB345126}">
          <xfpb:xfComplement i="0"/>
        </ext>
      </extLst>
    </xf>
    <xf numFmtId="0" fontId="20" fillId="0" borderId="6" xfId="0" applyFont="1" applyBorder="1" applyAlignment="1">
      <alignment horizontal="right"/>
      <extLst>
        <ext xmlns:xfpb="http://schemas.microsoft.com/office/spreadsheetml/2022/featurepropertybag" uri="{C7286773-470A-42A8-94C5-96B5CB345126}">
          <xfpb:xfComplement i="0"/>
        </ext>
      </extLst>
    </xf>
    <xf numFmtId="0" fontId="0" fillId="0" borderId="7" xfId="0" applyBorder="1"/>
    <xf numFmtId="0" fontId="0" fillId="0" borderId="8" xfId="0" applyBorder="1"/>
    <xf numFmtId="0" fontId="3" fillId="0" borderId="4" xfId="0" applyFont="1" applyBorder="1" applyAlignment="1">
      <alignment vertical="center"/>
    </xf>
    <xf numFmtId="0" fontId="48" fillId="0" borderId="4" xfId="6" applyFont="1" applyBorder="1" applyAlignment="1">
      <alignment vertical="center"/>
    </xf>
    <xf numFmtId="0" fontId="48" fillId="0" borderId="0" xfId="0" applyFont="1"/>
    <xf numFmtId="0" fontId="48" fillId="0" borderId="5" xfId="0" applyFont="1" applyBorder="1"/>
    <xf numFmtId="0" fontId="0" fillId="0" borderId="5" xfId="0" applyBorder="1" applyAlignment="1">
      <alignment horizontal="center"/>
    </xf>
    <xf numFmtId="0" fontId="0" fillId="0" borderId="7" xfId="0" applyBorder="1" applyAlignment="1">
      <alignment horizontal="left" vertical="center" wrapText="1" indent="1"/>
    </xf>
    <xf numFmtId="0" fontId="0" fillId="0" borderId="8" xfId="0" applyBorder="1" applyAlignment="1">
      <alignment horizontal="left" vertical="center" wrapText="1" indent="1"/>
    </xf>
    <xf numFmtId="0" fontId="48" fillId="0" borderId="0" xfId="6" applyFont="1" applyBorder="1" applyAlignment="1">
      <alignment vertical="center"/>
    </xf>
    <xf numFmtId="0" fontId="0" fillId="0" borderId="4" xfId="0" applyBorder="1" applyAlignment="1">
      <alignment wrapText="1"/>
    </xf>
    <xf numFmtId="0" fontId="0" fillId="0" borderId="0" xfId="0" applyAlignment="1">
      <alignment horizontal="left"/>
    </xf>
    <xf numFmtId="0" fontId="0" fillId="0" borderId="5" xfId="0" applyBorder="1" applyAlignment="1">
      <alignment horizontal="left" vertical="top" wrapText="1"/>
    </xf>
    <xf numFmtId="0" fontId="0" fillId="0" borderId="5" xfId="0" applyBorder="1" applyAlignment="1">
      <alignment vertical="top" wrapText="1"/>
    </xf>
    <xf numFmtId="0" fontId="0" fillId="0" borderId="7" xfId="0" applyBorder="1" applyAlignment="1">
      <alignment vertical="top" wrapText="1"/>
    </xf>
    <xf numFmtId="0" fontId="0" fillId="0" borderId="8" xfId="0" applyBorder="1" applyAlignment="1">
      <alignment vertical="top" wrapText="1"/>
    </xf>
    <xf numFmtId="0" fontId="49" fillId="0" borderId="0" xfId="0" applyFont="1" applyAlignment="1">
      <alignment horizontal="left" vertical="center" wrapText="1" indent="1"/>
    </xf>
    <xf numFmtId="0" fontId="0" fillId="0" borderId="4" xfId="0" applyBorder="1" applyAlignment="1">
      <alignment horizontal="left"/>
    </xf>
    <xf numFmtId="0" fontId="20" fillId="0" borderId="4" xfId="0" applyFont="1" applyBorder="1" applyAlignment="1">
      <alignment horizontal="right" vertical="top"/>
      <extLst>
        <ext xmlns:xfpb="http://schemas.microsoft.com/office/spreadsheetml/2022/featurepropertybag" uri="{C7286773-470A-42A8-94C5-96B5CB345126}">
          <xfpb:xfComplement i="0"/>
        </ext>
      </extLst>
    </xf>
    <xf numFmtId="0" fontId="0" fillId="0" borderId="4" xfId="0" applyBorder="1" applyAlignment="1">
      <alignment horizontal="left" vertical="top"/>
      <extLst>
        <ext xmlns:xfpb="http://schemas.microsoft.com/office/spreadsheetml/2022/featurepropertybag" uri="{C7286773-470A-42A8-94C5-96B5CB345126}">
          <xfpb:xfComplement i="0"/>
        </ext>
      </extLst>
    </xf>
    <xf numFmtId="0" fontId="0" fillId="0" borderId="4" xfId="0" applyBorder="1" applyAlignment="1">
      <alignment horizontal="left" vertical="top"/>
    </xf>
    <xf numFmtId="0" fontId="20" fillId="0" borderId="6" xfId="0" applyFont="1" applyBorder="1" applyAlignment="1">
      <alignment horizontal="right" vertical="top"/>
      <extLst>
        <ext xmlns:xfpb="http://schemas.microsoft.com/office/spreadsheetml/2022/featurepropertybag" uri="{C7286773-470A-42A8-94C5-96B5CB345126}">
          <xfpb:xfComplement i="0"/>
        </ext>
      </extLst>
    </xf>
    <xf numFmtId="0" fontId="0" fillId="0" borderId="54" xfId="0" applyBorder="1"/>
    <xf numFmtId="0" fontId="0" fillId="0" borderId="55" xfId="0" applyBorder="1"/>
    <xf numFmtId="0" fontId="0" fillId="0" borderId="4" xfId="0" applyBorder="1"/>
    <xf numFmtId="0" fontId="8" fillId="0" borderId="56" xfId="0" applyFont="1" applyBorder="1"/>
    <xf numFmtId="0" fontId="0" fillId="0" borderId="38" xfId="0" applyBorder="1" applyAlignment="1">
      <alignment horizontal="left"/>
    </xf>
    <xf numFmtId="0" fontId="8" fillId="0" borderId="35" xfId="0" applyFont="1" applyBorder="1"/>
    <xf numFmtId="167" fontId="8" fillId="0" borderId="35" xfId="0" applyNumberFormat="1" applyFont="1" applyBorder="1"/>
    <xf numFmtId="0" fontId="0" fillId="0" borderId="6" xfId="0" applyBorder="1"/>
    <xf numFmtId="0" fontId="0" fillId="0" borderId="57" xfId="0" applyBorder="1"/>
    <xf numFmtId="0" fontId="0" fillId="0" borderId="39" xfId="0" applyBorder="1" applyAlignment="1">
      <alignment horizontal="centerContinuous"/>
    </xf>
    <xf numFmtId="0" fontId="0" fillId="0" borderId="8" xfId="0" applyBorder="1" applyAlignment="1">
      <alignment horizontal="centerContinuous"/>
    </xf>
    <xf numFmtId="0" fontId="0" fillId="0" borderId="40" xfId="0" applyBorder="1"/>
    <xf numFmtId="0" fontId="20" fillId="0" borderId="5" xfId="0" applyFont="1" applyBorder="1" applyAlignment="1">
      <alignment vertical="top" wrapText="1"/>
    </xf>
    <xf numFmtId="0" fontId="0" fillId="0" borderId="4" xfId="0" applyBorder="1" applyAlignment="1">
      <alignment vertical="top" wrapText="1"/>
    </xf>
    <xf numFmtId="0" fontId="0" fillId="0" borderId="53" xfId="0" applyBorder="1" applyAlignment="1">
      <alignment vertical="top" wrapText="1"/>
    </xf>
    <xf numFmtId="0" fontId="0" fillId="0" borderId="6" xfId="0" applyBorder="1" applyAlignment="1">
      <alignment vertical="top" wrapText="1"/>
    </xf>
    <xf numFmtId="0" fontId="9" fillId="0" borderId="11" xfId="0" applyFont="1" applyBorder="1" applyAlignment="1">
      <alignment horizontal="left"/>
    </xf>
    <xf numFmtId="0" fontId="20" fillId="0" borderId="13" xfId="0" applyFont="1" applyBorder="1" applyAlignment="1">
      <alignment horizontal="right" vertical="center"/>
      <extLst>
        <ext xmlns:xfpb="http://schemas.microsoft.com/office/spreadsheetml/2022/featurepropertybag" uri="{C7286773-470A-42A8-94C5-96B5CB345126}">
          <xfpb:xfComplement i="0"/>
        </ext>
      </extLst>
    </xf>
    <xf numFmtId="0" fontId="20" fillId="0" borderId="33" xfId="0" applyFont="1" applyBorder="1" applyAlignment="1">
      <alignment horizontal="right" vertical="top" wrapText="1"/>
      <extLst>
        <ext xmlns:xfpb="http://schemas.microsoft.com/office/spreadsheetml/2022/featurepropertybag" uri="{C7286773-470A-42A8-94C5-96B5CB345126}">
          <xfpb:xfComplement i="0"/>
        </ext>
      </extLst>
    </xf>
    <xf numFmtId="0" fontId="20" fillId="0" borderId="11" xfId="0" applyFont="1" applyBorder="1" applyAlignment="1">
      <alignment horizontal="right" vertical="top" wrapText="1"/>
      <extLst>
        <ext xmlns:xfpb="http://schemas.microsoft.com/office/spreadsheetml/2022/featurepropertybag" uri="{C7286773-470A-42A8-94C5-96B5CB345126}">
          <xfpb:xfComplement i="0"/>
        </ext>
      </extLst>
    </xf>
    <xf numFmtId="0" fontId="20" fillId="0" borderId="37" xfId="0" applyFont="1" applyBorder="1" applyAlignment="1">
      <alignment horizontal="right" vertical="top" wrapText="1"/>
      <extLst>
        <ext xmlns:xfpb="http://schemas.microsoft.com/office/spreadsheetml/2022/featurepropertybag" uri="{C7286773-470A-42A8-94C5-96B5CB345126}">
          <xfpb:xfComplement i="0"/>
        </ext>
      </extLst>
    </xf>
    <xf numFmtId="0" fontId="9" fillId="0" borderId="12" xfId="0" applyFont="1" applyBorder="1" applyAlignment="1">
      <alignment horizontal="left"/>
    </xf>
    <xf numFmtId="0" fontId="0" fillId="0" borderId="0" xfId="0" applyAlignment="1">
      <alignment horizontal="left" vertical="top" wrapText="1"/>
    </xf>
    <xf numFmtId="0" fontId="25" fillId="15" borderId="16" xfId="0" applyFont="1" applyFill="1" applyBorder="1" applyAlignment="1">
      <alignment vertical="top" wrapText="1"/>
    </xf>
    <xf numFmtId="0" fontId="25" fillId="15" borderId="33" xfId="0" applyFont="1" applyFill="1" applyBorder="1" applyAlignment="1">
      <alignment vertical="top" wrapText="1"/>
    </xf>
    <xf numFmtId="0" fontId="44" fillId="0" borderId="11" xfId="0" applyFont="1" applyBorder="1" applyAlignment="1">
      <alignment vertical="center" wrapText="1"/>
    </xf>
    <xf numFmtId="0" fontId="44" fillId="0" borderId="12" xfId="0" applyFont="1" applyBorder="1" applyAlignment="1">
      <alignment vertical="center" wrapText="1"/>
    </xf>
    <xf numFmtId="0" fontId="43" fillId="0" borderId="11" xfId="0" applyFont="1" applyBorder="1" applyAlignment="1">
      <alignment vertical="center" wrapText="1"/>
    </xf>
    <xf numFmtId="0" fontId="43" fillId="0" borderId="12" xfId="0" applyFont="1" applyBorder="1" applyAlignment="1">
      <alignment vertical="center" wrapText="1"/>
    </xf>
    <xf numFmtId="0" fontId="43" fillId="0" borderId="18" xfId="0" applyFont="1" applyBorder="1" applyAlignment="1">
      <alignment vertical="center" wrapText="1"/>
    </xf>
    <xf numFmtId="0" fontId="43" fillId="0" borderId="19" xfId="0" applyFont="1" applyBorder="1" applyAlignment="1">
      <alignment vertical="center" wrapText="1"/>
    </xf>
    <xf numFmtId="0" fontId="7" fillId="3" borderId="41" xfId="0" applyFont="1" applyFill="1" applyBorder="1" applyAlignment="1">
      <alignment horizontal="center" vertical="center" wrapText="1"/>
    </xf>
    <xf numFmtId="0" fontId="7" fillId="3" borderId="33" xfId="0" applyFont="1" applyFill="1" applyBorder="1" applyAlignment="1">
      <alignment horizontal="center" vertical="center" wrapText="1"/>
    </xf>
    <xf numFmtId="0" fontId="7" fillId="3" borderId="61" xfId="0" applyFont="1" applyFill="1" applyBorder="1" applyAlignment="1">
      <alignment horizontal="center" vertical="center" wrapText="1"/>
    </xf>
    <xf numFmtId="0" fontId="0" fillId="3" borderId="0" xfId="0" applyFill="1"/>
    <xf numFmtId="0" fontId="0" fillId="0" borderId="0" xfId="0" applyAlignment="1">
      <alignment horizontal="left" vertical="center" wrapText="1" indent="1"/>
    </xf>
    <xf numFmtId="0" fontId="0" fillId="0" borderId="0" xfId="0" applyAlignment="1">
      <alignment vertical="top" wrapText="1"/>
    </xf>
    <xf numFmtId="0" fontId="20" fillId="0" borderId="0" xfId="0" applyFont="1" applyAlignment="1">
      <alignment vertical="top" wrapText="1"/>
    </xf>
    <xf numFmtId="14" fontId="31" fillId="0" borderId="11" xfId="0" applyNumberFormat="1" applyFont="1" applyBorder="1" applyAlignment="1">
      <alignment horizontal="center" vertical="center"/>
    </xf>
    <xf numFmtId="44" fontId="32" fillId="0" borderId="11" xfId="4" applyFont="1" applyFill="1" applyBorder="1" applyAlignment="1">
      <alignment horizontal="center" vertical="center"/>
    </xf>
    <xf numFmtId="44" fontId="32" fillId="0" borderId="11" xfId="0" applyNumberFormat="1" applyFont="1" applyBorder="1" applyAlignment="1">
      <alignment horizontal="center" vertical="center"/>
    </xf>
    <xf numFmtId="0" fontId="0" fillId="0" borderId="54" xfId="0" applyBorder="1" applyAlignment="1">
      <alignment vertical="top"/>
    </xf>
    <xf numFmtId="0" fontId="0" fillId="16" borderId="0" xfId="0" applyFill="1"/>
    <xf numFmtId="0" fontId="0" fillId="9" borderId="0" xfId="0" applyFill="1"/>
    <xf numFmtId="0" fontId="17" fillId="0" borderId="0" xfId="0" applyFont="1"/>
    <xf numFmtId="0" fontId="0" fillId="0" borderId="38" xfId="0" applyBorder="1"/>
    <xf numFmtId="0" fontId="15" fillId="7" borderId="74" xfId="0" applyFont="1" applyFill="1" applyBorder="1" applyAlignment="1">
      <alignment horizontal="center" vertical="center" wrapText="1"/>
    </xf>
    <xf numFmtId="0" fontId="11" fillId="7" borderId="56" xfId="0" applyFont="1" applyFill="1" applyBorder="1" applyAlignment="1">
      <alignment horizontal="center" vertical="top" wrapText="1"/>
    </xf>
    <xf numFmtId="0" fontId="27" fillId="0" borderId="10" xfId="0" applyFont="1" applyBorder="1" applyAlignment="1">
      <alignment vertical="center"/>
    </xf>
    <xf numFmtId="0" fontId="3" fillId="0" borderId="15" xfId="0" applyFont="1" applyBorder="1" applyAlignment="1">
      <alignment horizontal="left"/>
    </xf>
    <xf numFmtId="0" fontId="3" fillId="0" borderId="31" xfId="0" applyFont="1" applyBorder="1"/>
    <xf numFmtId="0" fontId="3" fillId="5" borderId="75" xfId="0" applyFont="1" applyFill="1" applyBorder="1" applyAlignment="1">
      <alignment horizontal="center" vertical="center" wrapText="1"/>
    </xf>
    <xf numFmtId="0" fontId="3" fillId="5" borderId="76" xfId="0" applyFont="1" applyFill="1" applyBorder="1" applyAlignment="1">
      <alignment horizontal="center" vertical="center" wrapText="1"/>
    </xf>
    <xf numFmtId="0" fontId="40" fillId="9" borderId="69" xfId="0" applyFont="1" applyFill="1" applyBorder="1" applyAlignment="1">
      <alignment vertical="center" wrapText="1"/>
    </xf>
    <xf numFmtId="166" fontId="40" fillId="0" borderId="70" xfId="0" applyNumberFormat="1" applyFont="1" applyBorder="1" applyAlignment="1">
      <alignment vertical="center"/>
    </xf>
    <xf numFmtId="0" fontId="40" fillId="9" borderId="71" xfId="0" applyFont="1" applyFill="1" applyBorder="1" applyAlignment="1">
      <alignment vertical="center" wrapText="1"/>
    </xf>
    <xf numFmtId="0" fontId="46" fillId="9" borderId="79" xfId="0" applyFont="1" applyFill="1" applyBorder="1" applyAlignment="1">
      <alignment vertical="center" wrapText="1"/>
    </xf>
    <xf numFmtId="0" fontId="40" fillId="9" borderId="72" xfId="0" applyFont="1" applyFill="1" applyBorder="1" applyAlignment="1">
      <alignment vertical="center" wrapText="1"/>
    </xf>
    <xf numFmtId="166" fontId="40" fillId="0" borderId="73" xfId="0" applyNumberFormat="1" applyFont="1" applyBorder="1" applyAlignment="1">
      <alignment vertical="center"/>
    </xf>
    <xf numFmtId="0" fontId="28" fillId="5" borderId="56" xfId="0" applyFont="1" applyFill="1" applyBorder="1" applyAlignment="1">
      <alignment horizontal="center" vertical="center" wrapText="1"/>
    </xf>
    <xf numFmtId="9" fontId="31" fillId="0" borderId="10" xfId="5" applyFont="1" applyFill="1" applyBorder="1" applyAlignment="1">
      <alignment horizontal="right"/>
    </xf>
    <xf numFmtId="9" fontId="31" fillId="6" borderId="10" xfId="5" applyFont="1" applyFill="1" applyBorder="1" applyAlignment="1">
      <alignment horizontal="right"/>
    </xf>
    <xf numFmtId="9" fontId="31" fillId="6" borderId="50" xfId="5" applyFont="1" applyFill="1" applyBorder="1" applyAlignment="1">
      <alignment horizontal="right"/>
    </xf>
    <xf numFmtId="0" fontId="28" fillId="14" borderId="41" xfId="0" applyFont="1" applyFill="1" applyBorder="1" applyAlignment="1">
      <alignment horizontal="center" vertical="center" wrapText="1"/>
    </xf>
    <xf numFmtId="0" fontId="28" fillId="14" borderId="33" xfId="0" applyFont="1" applyFill="1" applyBorder="1" applyAlignment="1">
      <alignment horizontal="center" vertical="center" wrapText="1"/>
    </xf>
    <xf numFmtId="0" fontId="42" fillId="14" borderId="33" xfId="6" applyFill="1" applyBorder="1" applyAlignment="1">
      <alignment horizontal="center" vertical="center" wrapText="1"/>
    </xf>
    <xf numFmtId="0" fontId="33" fillId="14" borderId="33" xfId="0" applyFont="1" applyFill="1" applyBorder="1" applyAlignment="1">
      <alignment horizontal="center" vertical="center" wrapText="1"/>
    </xf>
    <xf numFmtId="0" fontId="33" fillId="14" borderId="34" xfId="0" applyFont="1" applyFill="1" applyBorder="1" applyAlignment="1">
      <alignment horizontal="center" vertical="center" wrapText="1"/>
    </xf>
    <xf numFmtId="0" fontId="3" fillId="3" borderId="4" xfId="0" applyFont="1" applyFill="1" applyBorder="1" applyAlignment="1">
      <alignment horizontal="left" vertical="center" wrapText="1"/>
    </xf>
    <xf numFmtId="0" fontId="13" fillId="9" borderId="44" xfId="0" applyFont="1" applyFill="1" applyBorder="1" applyAlignment="1">
      <alignment horizontal="center" vertical="center" wrapText="1"/>
    </xf>
    <xf numFmtId="0" fontId="3" fillId="9" borderId="40" xfId="0" applyFont="1" applyFill="1" applyBorder="1" applyAlignment="1">
      <alignment horizontal="center" vertical="center" wrapText="1"/>
    </xf>
    <xf numFmtId="0" fontId="3" fillId="9" borderId="45" xfId="0" applyFont="1" applyFill="1" applyBorder="1" applyAlignment="1">
      <alignment horizontal="center" vertical="center" wrapText="1"/>
    </xf>
    <xf numFmtId="0" fontId="15" fillId="5" borderId="44" xfId="0" applyFont="1" applyFill="1" applyBorder="1" applyAlignment="1">
      <alignment horizontal="left" vertical="center" wrapText="1"/>
    </xf>
    <xf numFmtId="0" fontId="15" fillId="5" borderId="40" xfId="0" applyFont="1" applyFill="1" applyBorder="1" applyAlignment="1">
      <alignment horizontal="left" vertical="center" wrapText="1"/>
    </xf>
    <xf numFmtId="0" fontId="15" fillId="5" borderId="45" xfId="0" applyFont="1" applyFill="1" applyBorder="1" applyAlignment="1">
      <alignment horizontal="left" vertical="center" wrapText="1"/>
    </xf>
    <xf numFmtId="0" fontId="15" fillId="5" borderId="25" xfId="0" applyFont="1" applyFill="1" applyBorder="1" applyAlignment="1">
      <alignment horizontal="left" vertical="center" wrapText="1"/>
    </xf>
    <xf numFmtId="0" fontId="15" fillId="5" borderId="26" xfId="0" applyFont="1" applyFill="1" applyBorder="1" applyAlignment="1">
      <alignment horizontal="left" vertical="center" wrapText="1"/>
    </xf>
    <xf numFmtId="0" fontId="15" fillId="5" borderId="27" xfId="0" applyFont="1" applyFill="1" applyBorder="1" applyAlignment="1">
      <alignment horizontal="left" vertical="center" wrapText="1"/>
    </xf>
    <xf numFmtId="0" fontId="3" fillId="3" borderId="42" xfId="0" applyFont="1" applyFill="1" applyBorder="1" applyAlignment="1">
      <alignment horizontal="left" vertical="center" wrapText="1"/>
    </xf>
    <xf numFmtId="0" fontId="3" fillId="3" borderId="43" xfId="0" applyFont="1" applyFill="1" applyBorder="1" applyAlignment="1">
      <alignment horizontal="left" vertical="center" wrapText="1"/>
    </xf>
    <xf numFmtId="0" fontId="3" fillId="3" borderId="51" xfId="0" applyFont="1" applyFill="1" applyBorder="1" applyAlignment="1">
      <alignment horizontal="left" vertical="center" wrapText="1"/>
    </xf>
    <xf numFmtId="0" fontId="15" fillId="10" borderId="35" xfId="0" applyFont="1" applyFill="1" applyBorder="1" applyAlignment="1">
      <alignment horizontal="left" vertical="center" wrapText="1"/>
    </xf>
    <xf numFmtId="0" fontId="15" fillId="10" borderId="14" xfId="0" applyFont="1" applyFill="1" applyBorder="1" applyAlignment="1">
      <alignment horizontal="left" vertical="center" wrapText="1"/>
    </xf>
    <xf numFmtId="0" fontId="44" fillId="0" borderId="35" xfId="0" applyFont="1" applyBorder="1" applyAlignment="1">
      <alignment horizontal="left" vertical="center" wrapText="1"/>
    </xf>
    <xf numFmtId="0" fontId="44" fillId="0" borderId="14" xfId="0" applyFont="1" applyBorder="1" applyAlignment="1">
      <alignment horizontal="left" vertical="center" wrapText="1"/>
    </xf>
    <xf numFmtId="0" fontId="44" fillId="0" borderId="13" xfId="0" applyFont="1" applyBorder="1" applyAlignment="1">
      <alignment horizontal="left" vertical="center" wrapText="1"/>
    </xf>
    <xf numFmtId="0" fontId="15" fillId="10" borderId="13" xfId="0" applyFont="1" applyFill="1" applyBorder="1" applyAlignment="1">
      <alignment horizontal="left" vertical="center" wrapText="1"/>
    </xf>
    <xf numFmtId="0" fontId="44" fillId="0" borderId="49" xfId="0" applyFont="1" applyBorder="1" applyAlignment="1">
      <alignment horizontal="left" vertical="center" wrapText="1"/>
    </xf>
    <xf numFmtId="0" fontId="44" fillId="0" borderId="28" xfId="0" applyFont="1" applyBorder="1" applyAlignment="1">
      <alignment horizontal="left" vertical="center" wrapText="1"/>
    </xf>
    <xf numFmtId="0" fontId="44" fillId="0" borderId="29" xfId="0" applyFont="1" applyBorder="1" applyAlignment="1">
      <alignment horizontal="left" vertical="center" wrapText="1"/>
    </xf>
    <xf numFmtId="0" fontId="53" fillId="4" borderId="44" xfId="0" applyFont="1" applyFill="1" applyBorder="1" applyAlignment="1">
      <alignment horizontal="center" vertical="center" wrapText="1"/>
    </xf>
    <xf numFmtId="0" fontId="53" fillId="4" borderId="40" xfId="0" applyFont="1" applyFill="1" applyBorder="1" applyAlignment="1">
      <alignment horizontal="center" vertical="center" wrapText="1"/>
    </xf>
    <xf numFmtId="0" fontId="53" fillId="4" borderId="45" xfId="0" applyFont="1" applyFill="1" applyBorder="1" applyAlignment="1">
      <alignment horizontal="center" vertical="center" wrapText="1"/>
    </xf>
    <xf numFmtId="0" fontId="7" fillId="6" borderId="32" xfId="0" applyFont="1" applyFill="1" applyBorder="1" applyAlignment="1">
      <alignment horizontal="center" vertical="center" wrapText="1"/>
    </xf>
    <xf numFmtId="0" fontId="3" fillId="3" borderId="15" xfId="0" applyFont="1" applyFill="1" applyBorder="1" applyAlignment="1">
      <alignment horizontal="left" vertical="center" wrapText="1"/>
    </xf>
    <xf numFmtId="0" fontId="3" fillId="3" borderId="4" xfId="0" applyFont="1" applyFill="1" applyBorder="1" applyAlignment="1">
      <alignment horizontal="left" vertical="center" wrapText="1"/>
    </xf>
    <xf numFmtId="0" fontId="3" fillId="3" borderId="16" xfId="0" applyFont="1" applyFill="1" applyBorder="1" applyAlignment="1">
      <alignment horizontal="left" vertical="center" wrapText="1"/>
    </xf>
    <xf numFmtId="0" fontId="15" fillId="10" borderId="11" xfId="0" applyFont="1" applyFill="1" applyBorder="1" applyAlignment="1">
      <alignment horizontal="left" vertical="center" wrapText="1"/>
    </xf>
    <xf numFmtId="0" fontId="15" fillId="10" borderId="12" xfId="0" applyFont="1" applyFill="1" applyBorder="1" applyAlignment="1">
      <alignment horizontal="left" vertical="center" wrapText="1"/>
    </xf>
    <xf numFmtId="0" fontId="0" fillId="0" borderId="35" xfId="0" applyBorder="1" applyAlignment="1">
      <alignment horizontal="left" vertical="center"/>
    </xf>
    <xf numFmtId="0" fontId="0" fillId="0" borderId="14" xfId="0" applyBorder="1" applyAlignment="1">
      <alignment horizontal="left" vertical="center"/>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3" fillId="3" borderId="11"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11" fillId="6" borderId="11" xfId="0" applyFont="1" applyFill="1" applyBorder="1" applyAlignment="1">
      <alignment horizontal="left" vertical="top" wrapText="1"/>
    </xf>
    <xf numFmtId="0" fontId="11" fillId="6" borderId="12" xfId="0" applyFont="1" applyFill="1" applyBorder="1" applyAlignment="1">
      <alignment horizontal="left" vertical="top" wrapText="1"/>
    </xf>
    <xf numFmtId="0" fontId="0" fillId="0" borderId="4" xfId="0" applyBorder="1" applyAlignment="1">
      <alignment horizontal="left" vertical="top" wrapText="1"/>
    </xf>
    <xf numFmtId="0" fontId="0" fillId="0" borderId="0" xfId="0" applyAlignment="1">
      <alignment horizontal="left" vertical="top" wrapText="1"/>
    </xf>
    <xf numFmtId="0" fontId="0" fillId="0" borderId="5" xfId="0" applyBorder="1" applyAlignment="1">
      <alignment horizontal="left" vertical="top" wrapText="1"/>
    </xf>
    <xf numFmtId="0" fontId="51" fillId="10" borderId="58" xfId="0" applyFont="1" applyFill="1" applyBorder="1" applyAlignment="1">
      <alignment horizontal="center" vertical="center" wrapText="1"/>
    </xf>
    <xf numFmtId="0" fontId="51" fillId="10" borderId="59" xfId="0" applyFont="1" applyFill="1" applyBorder="1" applyAlignment="1">
      <alignment horizontal="center" vertical="center" wrapText="1"/>
    </xf>
    <xf numFmtId="0" fontId="51" fillId="10" borderId="60" xfId="0" applyFont="1" applyFill="1" applyBorder="1" applyAlignment="1">
      <alignment horizontal="center" vertical="center" wrapText="1"/>
    </xf>
    <xf numFmtId="0" fontId="2" fillId="2" borderId="25"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27" xfId="0" applyFont="1" applyFill="1" applyBorder="1" applyAlignment="1">
      <alignment horizontal="center" vertical="center"/>
    </xf>
    <xf numFmtId="0" fontId="3" fillId="6" borderId="9" xfId="0" applyFont="1" applyFill="1" applyBorder="1" applyAlignment="1">
      <alignment horizontal="left" vertical="center"/>
    </xf>
    <xf numFmtId="0" fontId="3" fillId="6" borderId="35" xfId="0" applyFont="1" applyFill="1" applyBorder="1" applyAlignment="1">
      <alignment horizontal="left" vertical="center"/>
    </xf>
    <xf numFmtId="0" fontId="3" fillId="6" borderId="14" xfId="0" applyFont="1" applyFill="1" applyBorder="1" applyAlignment="1">
      <alignment horizontal="left" vertical="center"/>
    </xf>
    <xf numFmtId="0" fontId="48" fillId="0" borderId="4" xfId="6" applyFont="1" applyBorder="1" applyAlignment="1">
      <alignment horizontal="left" vertical="top" wrapText="1"/>
    </xf>
    <xf numFmtId="0" fontId="48" fillId="0" borderId="0" xfId="6" applyFont="1" applyBorder="1" applyAlignment="1">
      <alignment horizontal="left" vertical="top"/>
    </xf>
    <xf numFmtId="0" fontId="48" fillId="0" borderId="5" xfId="6" applyFont="1" applyBorder="1" applyAlignment="1">
      <alignment horizontal="left" vertical="top"/>
    </xf>
    <xf numFmtId="0" fontId="48" fillId="0" borderId="4" xfId="6" applyFont="1" applyBorder="1" applyAlignment="1">
      <alignment horizontal="left" vertical="top"/>
    </xf>
    <xf numFmtId="0" fontId="48" fillId="0" borderId="6" xfId="6" applyFont="1" applyBorder="1" applyAlignment="1">
      <alignment horizontal="left" vertical="top"/>
    </xf>
    <xf numFmtId="0" fontId="48" fillId="0" borderId="7" xfId="6" applyFont="1" applyBorder="1" applyAlignment="1">
      <alignment horizontal="left" vertical="top"/>
    </xf>
    <xf numFmtId="0" fontId="48" fillId="0" borderId="8" xfId="6" applyFont="1" applyBorder="1" applyAlignment="1">
      <alignment horizontal="left" vertical="top"/>
    </xf>
    <xf numFmtId="0" fontId="3" fillId="6" borderId="25" xfId="0" applyFont="1" applyFill="1" applyBorder="1" applyAlignment="1">
      <alignment horizontal="left" vertical="center"/>
    </xf>
    <xf numFmtId="0" fontId="3" fillId="6" borderId="26" xfId="0" applyFont="1" applyFill="1" applyBorder="1" applyAlignment="1">
      <alignment horizontal="left" vertical="center"/>
    </xf>
    <xf numFmtId="0" fontId="3" fillId="6" borderId="27" xfId="0" applyFont="1" applyFill="1" applyBorder="1" applyAlignment="1">
      <alignment horizontal="left" vertical="center"/>
    </xf>
    <xf numFmtId="0" fontId="50" fillId="0" borderId="4" xfId="0" applyFont="1" applyBorder="1" applyAlignment="1">
      <alignment horizontal="left" vertical="center" indent="59"/>
    </xf>
    <xf numFmtId="0" fontId="50" fillId="0" borderId="0" xfId="0" applyFont="1" applyAlignment="1">
      <alignment horizontal="left" vertical="center" indent="59"/>
    </xf>
    <xf numFmtId="0" fontId="50" fillId="0" borderId="5" xfId="0" applyFont="1" applyBorder="1" applyAlignment="1">
      <alignment horizontal="left" vertical="center" indent="59"/>
    </xf>
    <xf numFmtId="0" fontId="0" fillId="9" borderId="64" xfId="0" applyFill="1" applyBorder="1" applyAlignment="1">
      <alignment horizontal="left" vertical="top" wrapText="1"/>
    </xf>
    <xf numFmtId="0" fontId="0" fillId="9" borderId="65" xfId="0" applyFill="1" applyBorder="1" applyAlignment="1">
      <alignment horizontal="left" vertical="top" wrapText="1"/>
    </xf>
    <xf numFmtId="0" fontId="3" fillId="0" borderId="62" xfId="0" applyFont="1" applyBorder="1" applyAlignment="1">
      <alignment horizontal="left"/>
    </xf>
    <xf numFmtId="0" fontId="3" fillId="0" borderId="63" xfId="0" applyFont="1" applyBorder="1" applyAlignment="1">
      <alignment horizontal="left"/>
    </xf>
    <xf numFmtId="0" fontId="51" fillId="10" borderId="1" xfId="0" applyFont="1" applyFill="1" applyBorder="1" applyAlignment="1">
      <alignment horizontal="center" vertical="center"/>
    </xf>
    <xf numFmtId="0" fontId="51" fillId="10" borderId="3" xfId="0" applyFont="1" applyFill="1" applyBorder="1" applyAlignment="1">
      <alignment horizontal="center" vertical="center"/>
    </xf>
    <xf numFmtId="0" fontId="51" fillId="10" borderId="4" xfId="0" applyFont="1" applyFill="1" applyBorder="1" applyAlignment="1">
      <alignment horizontal="center" vertical="center"/>
    </xf>
    <xf numFmtId="0" fontId="51" fillId="10" borderId="5" xfId="0" applyFont="1" applyFill="1" applyBorder="1" applyAlignment="1">
      <alignment horizontal="center" vertical="center"/>
    </xf>
    <xf numFmtId="0" fontId="51" fillId="10" borderId="6" xfId="0" applyFont="1" applyFill="1" applyBorder="1" applyAlignment="1">
      <alignment horizontal="center" vertical="center"/>
    </xf>
    <xf numFmtId="0" fontId="51" fillId="10" borderId="8"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0" fillId="3" borderId="9" xfId="0" applyFill="1" applyBorder="1" applyAlignment="1">
      <alignment horizontal="left" vertical="top" wrapText="1"/>
    </xf>
    <xf numFmtId="0" fontId="0" fillId="3" borderId="35" xfId="0" applyFill="1" applyBorder="1" applyAlignment="1">
      <alignment horizontal="left" vertical="top" wrapText="1"/>
    </xf>
    <xf numFmtId="0" fontId="0" fillId="3" borderId="14" xfId="0" applyFill="1" applyBorder="1" applyAlignment="1">
      <alignment horizontal="left" vertical="top" wrapText="1"/>
    </xf>
    <xf numFmtId="0" fontId="50" fillId="0" borderId="4" xfId="0" applyFont="1" applyBorder="1" applyAlignment="1">
      <alignment horizontal="left" vertical="center" wrapText="1" indent="59"/>
    </xf>
    <xf numFmtId="0" fontId="50" fillId="0" borderId="0" xfId="0" applyFont="1" applyAlignment="1">
      <alignment horizontal="left" vertical="center" wrapText="1" indent="59"/>
    </xf>
    <xf numFmtId="0" fontId="50" fillId="0" borderId="5" xfId="0" applyFont="1" applyBorder="1" applyAlignment="1">
      <alignment horizontal="left" vertical="center" wrapText="1" indent="59"/>
    </xf>
    <xf numFmtId="0" fontId="50" fillId="0" borderId="4" xfId="0" applyFont="1" applyBorder="1" applyAlignment="1">
      <alignment horizontal="left" vertical="top" wrapText="1" indent="59"/>
    </xf>
    <xf numFmtId="0" fontId="50" fillId="0" borderId="0" xfId="0" applyFont="1" applyAlignment="1">
      <alignment horizontal="left" vertical="top" wrapText="1" indent="59"/>
    </xf>
    <xf numFmtId="0" fontId="50" fillId="0" borderId="5" xfId="0" applyFont="1" applyBorder="1" applyAlignment="1">
      <alignment horizontal="left" vertical="top" wrapText="1" indent="59"/>
    </xf>
    <xf numFmtId="0" fontId="3" fillId="0" borderId="0" xfId="0" applyFont="1" applyAlignment="1">
      <alignment horizontal="left" wrapText="1"/>
    </xf>
    <xf numFmtId="0" fontId="0" fillId="0" borderId="0" xfId="0" applyAlignment="1">
      <alignment horizontal="left" wrapText="1"/>
    </xf>
    <xf numFmtId="0" fontId="0" fillId="0" borderId="5" xfId="0" applyBorder="1" applyAlignment="1">
      <alignment horizontal="left" wrapText="1"/>
    </xf>
    <xf numFmtId="0" fontId="0" fillId="0" borderId="7" xfId="0" applyBorder="1" applyAlignment="1">
      <alignment horizontal="left" wrapText="1"/>
    </xf>
    <xf numFmtId="0" fontId="0" fillId="0" borderId="8" xfId="0" applyBorder="1" applyAlignment="1">
      <alignment horizontal="left" wrapText="1"/>
    </xf>
    <xf numFmtId="0" fontId="0" fillId="0" borderId="0" xfId="0" applyAlignment="1">
      <alignment horizontal="center"/>
    </xf>
    <xf numFmtId="0" fontId="0" fillId="0" borderId="4" xfId="0" applyBorder="1" applyAlignment="1">
      <alignment horizontal="left" vertical="center" wrapText="1" indent="1"/>
    </xf>
    <xf numFmtId="0" fontId="0" fillId="0" borderId="0" xfId="0" applyAlignment="1">
      <alignment horizontal="left" vertical="center" wrapText="1" indent="1"/>
    </xf>
    <xf numFmtId="0" fontId="3" fillId="3" borderId="16" xfId="0" applyFont="1" applyFill="1" applyBorder="1" applyAlignment="1">
      <alignment horizontal="left" vertical="top" wrapText="1"/>
    </xf>
    <xf numFmtId="0" fontId="3" fillId="3" borderId="53" xfId="0" applyFont="1" applyFill="1" applyBorder="1" applyAlignment="1">
      <alignment horizontal="left" vertical="top" wrapText="1"/>
    </xf>
    <xf numFmtId="0" fontId="3" fillId="3" borderId="36" xfId="0" applyFont="1" applyFill="1" applyBorder="1" applyAlignment="1">
      <alignment horizontal="left" vertical="top" wrapText="1"/>
    </xf>
    <xf numFmtId="0" fontId="0" fillId="3" borderId="35" xfId="0" applyFill="1" applyBorder="1" applyAlignment="1">
      <alignment horizontal="left" vertical="top"/>
    </xf>
    <xf numFmtId="0" fontId="0" fillId="3" borderId="14" xfId="0" applyFill="1" applyBorder="1" applyAlignment="1">
      <alignment horizontal="left" vertical="top"/>
    </xf>
    <xf numFmtId="0" fontId="3" fillId="0" borderId="4" xfId="0" applyFont="1" applyBorder="1" applyAlignment="1">
      <alignment horizontal="left" vertical="top" wrapText="1"/>
    </xf>
    <xf numFmtId="0" fontId="0" fillId="0" borderId="4" xfId="0" applyBorder="1" applyAlignment="1">
      <alignment horizontal="left" vertical="center" indent="1"/>
    </xf>
    <xf numFmtId="0" fontId="0" fillId="0" borderId="0" xfId="0" applyAlignment="1">
      <alignment horizontal="left" vertical="center" indent="1"/>
    </xf>
    <xf numFmtId="0" fontId="0" fillId="0" borderId="5" xfId="0" applyBorder="1" applyAlignment="1">
      <alignment horizontal="left" vertical="center" indent="1"/>
    </xf>
    <xf numFmtId="0" fontId="0" fillId="0" borderId="5" xfId="0" applyBorder="1" applyAlignment="1">
      <alignment horizontal="left" vertical="center" wrapText="1" indent="1"/>
    </xf>
    <xf numFmtId="0" fontId="0" fillId="9" borderId="4" xfId="0" applyFill="1" applyBorder="1" applyAlignment="1">
      <alignment horizontal="left" vertical="center" wrapText="1" indent="1"/>
    </xf>
    <xf numFmtId="0" fontId="0" fillId="9" borderId="0" xfId="0" applyFill="1" applyAlignment="1">
      <alignment horizontal="left" vertical="center" wrapText="1" indent="1"/>
    </xf>
    <xf numFmtId="0" fontId="0" fillId="9" borderId="5" xfId="0" applyFill="1" applyBorder="1" applyAlignment="1">
      <alignment horizontal="left" vertical="center" wrapText="1" indent="1"/>
    </xf>
    <xf numFmtId="0" fontId="53" fillId="4" borderId="17" xfId="0" applyFont="1" applyFill="1" applyBorder="1" applyAlignment="1">
      <alignment horizontal="center" vertical="center" wrapText="1"/>
    </xf>
    <xf numFmtId="0" fontId="53" fillId="4" borderId="28" xfId="0" applyFont="1" applyFill="1" applyBorder="1" applyAlignment="1">
      <alignment horizontal="center" vertical="center" wrapText="1"/>
    </xf>
    <xf numFmtId="0" fontId="53" fillId="4" borderId="29" xfId="0" applyFont="1" applyFill="1" applyBorder="1" applyAlignment="1">
      <alignment horizontal="center" vertical="center" wrapText="1"/>
    </xf>
    <xf numFmtId="0" fontId="7" fillId="6" borderId="30" xfId="0" applyFont="1" applyFill="1" applyBorder="1" applyAlignment="1">
      <alignment horizontal="center" vertical="center" wrapText="1"/>
    </xf>
    <xf numFmtId="0" fontId="7" fillId="10" borderId="35" xfId="0" applyFont="1" applyFill="1" applyBorder="1" applyAlignment="1">
      <alignment horizontal="left" vertical="center" wrapText="1"/>
    </xf>
    <xf numFmtId="0" fontId="44" fillId="0" borderId="11" xfId="0" applyFont="1" applyBorder="1" applyAlignment="1">
      <alignment horizontal="left" vertical="center" wrapText="1"/>
    </xf>
    <xf numFmtId="0" fontId="9" fillId="0" borderId="11" xfId="0" applyFont="1" applyBorder="1" applyAlignment="1">
      <alignment horizontal="left" vertical="center"/>
    </xf>
    <xf numFmtId="0" fontId="9" fillId="0" borderId="12" xfId="0" applyFont="1" applyBorder="1" applyAlignment="1">
      <alignment horizontal="left" vertical="center"/>
    </xf>
    <xf numFmtId="0" fontId="24" fillId="10" borderId="54" xfId="0" applyFont="1" applyFill="1" applyBorder="1" applyAlignment="1">
      <alignment horizontal="left" vertical="center" wrapText="1"/>
    </xf>
    <xf numFmtId="0" fontId="24" fillId="10" borderId="11" xfId="0" applyFont="1" applyFill="1" applyBorder="1" applyAlignment="1">
      <alignment horizontal="left" vertical="center"/>
    </xf>
    <xf numFmtId="0" fontId="24" fillId="10" borderId="12" xfId="0" applyFont="1" applyFill="1" applyBorder="1" applyAlignment="1">
      <alignment horizontal="left" vertical="center"/>
    </xf>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44" fillId="0" borderId="53" xfId="0" applyFont="1" applyBorder="1" applyAlignment="1">
      <alignment horizontal="left" vertical="center" wrapText="1"/>
    </xf>
    <xf numFmtId="0" fontId="44" fillId="0" borderId="12" xfId="0" applyFont="1" applyBorder="1" applyAlignment="1">
      <alignment horizontal="left" vertical="center" wrapText="1"/>
    </xf>
    <xf numFmtId="0" fontId="56" fillId="10" borderId="35" xfId="0" applyFont="1" applyFill="1" applyBorder="1" applyAlignment="1">
      <alignment horizontal="left" vertical="center" wrapText="1"/>
    </xf>
    <xf numFmtId="0" fontId="24" fillId="10" borderId="35" xfId="0" applyFont="1" applyFill="1" applyBorder="1" applyAlignment="1">
      <alignment horizontal="left" vertical="center" wrapText="1"/>
    </xf>
    <xf numFmtId="0" fontId="24" fillId="10" borderId="14" xfId="0" applyFont="1" applyFill="1" applyBorder="1" applyAlignment="1">
      <alignment horizontal="left" vertical="center" wrapText="1"/>
    </xf>
    <xf numFmtId="0" fontId="7" fillId="4" borderId="23" xfId="0" applyFont="1" applyFill="1" applyBorder="1" applyAlignment="1">
      <alignment horizontal="right" vertical="center" wrapText="1"/>
    </xf>
    <xf numFmtId="0" fontId="7" fillId="4" borderId="24" xfId="0" applyFont="1" applyFill="1" applyBorder="1" applyAlignment="1">
      <alignment horizontal="right" vertical="center" wrapText="1"/>
    </xf>
    <xf numFmtId="0" fontId="24" fillId="10" borderId="11" xfId="0" applyFont="1" applyFill="1" applyBorder="1" applyAlignment="1">
      <alignment horizontal="left" vertical="center" wrapText="1"/>
    </xf>
    <xf numFmtId="0" fontId="44" fillId="0" borderId="18" xfId="0" applyFont="1" applyBorder="1" applyAlignment="1">
      <alignment horizontal="left" vertical="center" wrapText="1"/>
    </xf>
    <xf numFmtId="0" fontId="44" fillId="0" borderId="18" xfId="0" applyFont="1" applyBorder="1" applyAlignment="1">
      <alignment horizontal="left" vertical="center"/>
    </xf>
    <xf numFmtId="0" fontId="44" fillId="0" borderId="19" xfId="0" applyFont="1" applyBorder="1" applyAlignment="1">
      <alignment horizontal="left" vertical="center"/>
    </xf>
    <xf numFmtId="0" fontId="9" fillId="0" borderId="11" xfId="0" applyFont="1" applyBorder="1" applyAlignment="1">
      <alignment horizontal="left"/>
    </xf>
    <xf numFmtId="0" fontId="9" fillId="0" borderId="12" xfId="0" applyFont="1" applyBorder="1" applyAlignment="1">
      <alignment horizontal="left"/>
    </xf>
    <xf numFmtId="0" fontId="40" fillId="0" borderId="11" xfId="0" applyFont="1" applyBorder="1" applyAlignment="1">
      <alignment horizontal="left" vertical="center"/>
    </xf>
    <xf numFmtId="0" fontId="41" fillId="0" borderId="12" xfId="0" applyFont="1" applyBorder="1" applyAlignment="1">
      <alignment horizontal="left" vertical="center"/>
    </xf>
    <xf numFmtId="0" fontId="40" fillId="0" borderId="11" xfId="0" applyFont="1" applyBorder="1" applyAlignment="1">
      <alignment horizontal="left" vertical="center" wrapText="1"/>
    </xf>
    <xf numFmtId="0" fontId="40" fillId="0" borderId="12" xfId="0" applyFont="1" applyBorder="1" applyAlignment="1">
      <alignment horizontal="left" vertical="center"/>
    </xf>
    <xf numFmtId="0" fontId="7" fillId="3" borderId="23" xfId="0" applyFont="1" applyFill="1" applyBorder="1" applyAlignment="1">
      <alignment horizontal="right" vertical="center" wrapText="1" indent="1"/>
    </xf>
    <xf numFmtId="0" fontId="7" fillId="3" borderId="11" xfId="0" applyFont="1" applyFill="1" applyBorder="1" applyAlignment="1">
      <alignment horizontal="right" vertical="center" wrapText="1" indent="1"/>
    </xf>
    <xf numFmtId="0" fontId="8" fillId="0" borderId="11" xfId="0" applyFont="1" applyBorder="1" applyAlignment="1">
      <alignment horizontal="left" vertical="center"/>
    </xf>
    <xf numFmtId="0" fontId="8" fillId="0" borderId="12" xfId="0" applyFont="1" applyBorder="1" applyAlignment="1">
      <alignment horizontal="left" vertical="center"/>
    </xf>
    <xf numFmtId="0" fontId="10" fillId="3" borderId="23" xfId="0" applyFont="1" applyFill="1" applyBorder="1" applyAlignment="1">
      <alignment horizontal="right" vertical="center" wrapText="1" indent="1"/>
    </xf>
    <xf numFmtId="0" fontId="10" fillId="3" borderId="11" xfId="0" applyFont="1" applyFill="1" applyBorder="1" applyAlignment="1">
      <alignment horizontal="right" vertical="center" wrapText="1" indent="1"/>
    </xf>
    <xf numFmtId="0" fontId="7" fillId="3" borderId="24" xfId="0" applyFont="1" applyFill="1" applyBorder="1" applyAlignment="1">
      <alignment horizontal="right" vertical="center" wrapText="1" indent="1"/>
    </xf>
    <xf numFmtId="0" fontId="7" fillId="3" borderId="18" xfId="0" applyFont="1" applyFill="1" applyBorder="1" applyAlignment="1">
      <alignment horizontal="right" vertical="center" wrapText="1" indent="1"/>
    </xf>
    <xf numFmtId="0" fontId="8" fillId="0" borderId="18" xfId="0" applyFont="1" applyBorder="1" applyAlignment="1">
      <alignment horizontal="left" vertical="center"/>
    </xf>
    <xf numFmtId="0" fontId="8" fillId="0" borderId="19" xfId="0" applyFont="1" applyBorder="1" applyAlignment="1">
      <alignment horizontal="left" vertical="center"/>
    </xf>
    <xf numFmtId="0" fontId="8" fillId="9" borderId="11" xfId="0" applyFont="1" applyFill="1" applyBorder="1" applyAlignment="1">
      <alignment horizontal="left" vertical="center"/>
    </xf>
    <xf numFmtId="0" fontId="8" fillId="9" borderId="12" xfId="0" applyFont="1" applyFill="1" applyBorder="1" applyAlignment="1">
      <alignment horizontal="left" vertical="center"/>
    </xf>
    <xf numFmtId="0" fontId="8" fillId="9" borderId="11" xfId="0" applyFont="1" applyFill="1" applyBorder="1" applyAlignment="1">
      <alignment horizontal="left" vertical="center" wrapText="1" indent="1"/>
    </xf>
    <xf numFmtId="0" fontId="8" fillId="9" borderId="12" xfId="0" applyFont="1" applyFill="1" applyBorder="1" applyAlignment="1">
      <alignment horizontal="left" vertical="center" wrapText="1" indent="1"/>
    </xf>
    <xf numFmtId="0" fontId="4" fillId="0" borderId="0" xfId="0" applyFont="1" applyAlignment="1">
      <alignment horizontal="center" vertical="center"/>
    </xf>
    <xf numFmtId="0" fontId="5" fillId="0" borderId="4" xfId="0" applyFont="1" applyBorder="1" applyAlignment="1">
      <alignment horizontal="left" vertical="center"/>
    </xf>
    <xf numFmtId="0" fontId="5" fillId="0" borderId="0" xfId="0" applyFont="1" applyAlignment="1">
      <alignment horizontal="left" vertical="center"/>
    </xf>
    <xf numFmtId="0" fontId="5" fillId="0" borderId="5" xfId="0" applyFont="1" applyBorder="1" applyAlignment="1">
      <alignment horizontal="left" vertical="center"/>
    </xf>
    <xf numFmtId="0" fontId="5" fillId="0" borderId="4" xfId="0" applyFont="1" applyBorder="1" applyAlignment="1">
      <alignment horizontal="left" vertical="center" wrapText="1"/>
    </xf>
    <xf numFmtId="0" fontId="5" fillId="0" borderId="0" xfId="0" applyFont="1" applyAlignment="1">
      <alignment horizontal="left" vertical="center" wrapText="1"/>
    </xf>
    <xf numFmtId="0" fontId="5" fillId="0" borderId="5" xfId="0" applyFont="1" applyBorder="1" applyAlignment="1">
      <alignment horizontal="left" vertical="center" wrapText="1"/>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2" fillId="2" borderId="44" xfId="0" applyFont="1" applyFill="1" applyBorder="1" applyAlignment="1">
      <alignment horizontal="center" vertical="center"/>
    </xf>
    <xf numFmtId="0" fontId="2" fillId="2" borderId="40" xfId="0" applyFont="1" applyFill="1" applyBorder="1" applyAlignment="1">
      <alignment horizontal="center" vertical="center"/>
    </xf>
    <xf numFmtId="0" fontId="2" fillId="2" borderId="45" xfId="0" applyFont="1" applyFill="1" applyBorder="1" applyAlignment="1">
      <alignment horizontal="center" vertical="center"/>
    </xf>
    <xf numFmtId="0" fontId="0" fillId="0" borderId="13" xfId="0" applyBorder="1" applyAlignment="1">
      <alignment horizontal="left" vertical="center" wrapText="1"/>
    </xf>
    <xf numFmtId="0" fontId="0" fillId="0" borderId="10" xfId="0" applyBorder="1" applyAlignment="1">
      <alignment horizontal="left" vertical="center" wrapText="1"/>
    </xf>
    <xf numFmtId="0" fontId="0" fillId="0" borderId="47" xfId="0" applyBorder="1" applyAlignment="1">
      <alignment horizontal="left" vertical="center" wrapText="1"/>
    </xf>
    <xf numFmtId="0" fontId="0" fillId="0" borderId="48" xfId="0" applyBorder="1" applyAlignment="1">
      <alignment horizontal="left" vertical="center" wrapText="1"/>
    </xf>
    <xf numFmtId="0" fontId="0" fillId="12" borderId="46" xfId="0" applyFill="1" applyBorder="1" applyAlignment="1">
      <alignment horizontal="center" vertical="center" wrapText="1"/>
    </xf>
    <xf numFmtId="0" fontId="0" fillId="12" borderId="2" xfId="0" applyFill="1" applyBorder="1" applyAlignment="1">
      <alignment horizontal="center" vertical="center" wrapText="1"/>
    </xf>
    <xf numFmtId="0" fontId="0" fillId="12" borderId="3" xfId="0" applyFill="1" applyBorder="1" applyAlignment="1">
      <alignment horizontal="center" vertical="center" wrapText="1"/>
    </xf>
    <xf numFmtId="0" fontId="0" fillId="12" borderId="38" xfId="0" applyFill="1" applyBorder="1" applyAlignment="1">
      <alignment horizontal="center" vertical="center" wrapText="1"/>
    </xf>
    <xf numFmtId="0" fontId="0" fillId="12" borderId="0" xfId="0" applyFill="1" applyAlignment="1">
      <alignment horizontal="center" vertical="center" wrapText="1"/>
    </xf>
    <xf numFmtId="0" fontId="0" fillId="12" borderId="5" xfId="0" applyFill="1" applyBorder="1" applyAlignment="1">
      <alignment horizontal="center" vertical="center" wrapText="1"/>
    </xf>
    <xf numFmtId="0" fontId="0" fillId="12" borderId="39" xfId="0" applyFill="1" applyBorder="1" applyAlignment="1">
      <alignment horizontal="center" vertical="center" wrapText="1"/>
    </xf>
    <xf numFmtId="0" fontId="0" fillId="12" borderId="7" xfId="0" applyFill="1" applyBorder="1" applyAlignment="1">
      <alignment horizontal="center" vertical="center" wrapText="1"/>
    </xf>
    <xf numFmtId="0" fontId="0" fillId="12" borderId="8" xfId="0" applyFill="1" applyBorder="1" applyAlignment="1">
      <alignment horizontal="center" vertical="center" wrapText="1"/>
    </xf>
    <xf numFmtId="0" fontId="34" fillId="11" borderId="49" xfId="0" applyFont="1" applyFill="1" applyBorder="1" applyAlignment="1">
      <alignment horizontal="center" vertical="center" wrapText="1"/>
    </xf>
    <xf numFmtId="0" fontId="34" fillId="11" borderId="28" xfId="0" applyFont="1" applyFill="1" applyBorder="1" applyAlignment="1">
      <alignment horizontal="center" vertical="center" wrapText="1"/>
    </xf>
    <xf numFmtId="0" fontId="34" fillId="11" borderId="50" xfId="0" applyFont="1" applyFill="1" applyBorder="1" applyAlignment="1">
      <alignment horizontal="center" vertical="center" wrapText="1"/>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11" fillId="5" borderId="41" xfId="0" applyFont="1" applyFill="1" applyBorder="1" applyAlignment="1">
      <alignment horizontal="center" vertical="center" wrapText="1"/>
    </xf>
    <xf numFmtId="0" fontId="11" fillId="5" borderId="43" xfId="0" applyFont="1" applyFill="1" applyBorder="1" applyAlignment="1">
      <alignment horizontal="center" vertical="center" wrapText="1"/>
    </xf>
    <xf numFmtId="0" fontId="11" fillId="5" borderId="24" xfId="0" applyFont="1" applyFill="1" applyBorder="1" applyAlignment="1">
      <alignment horizontal="center" vertical="center" wrapText="1"/>
    </xf>
    <xf numFmtId="0" fontId="30" fillId="0" borderId="33" xfId="0" applyFont="1" applyBorder="1" applyAlignment="1">
      <alignment horizontal="center"/>
    </xf>
    <xf numFmtId="0" fontId="8" fillId="0" borderId="33" xfId="0" applyFont="1" applyBorder="1" applyAlignment="1">
      <alignment horizontal="center"/>
    </xf>
    <xf numFmtId="0" fontId="8" fillId="0" borderId="34" xfId="0" applyFont="1" applyBorder="1" applyAlignment="1">
      <alignment horizontal="center"/>
    </xf>
    <xf numFmtId="0" fontId="22" fillId="0" borderId="11" xfId="0" applyFont="1" applyBorder="1" applyAlignment="1">
      <alignment horizontal="left" vertical="center"/>
    </xf>
    <xf numFmtId="0" fontId="23" fillId="0" borderId="11" xfId="0" applyFont="1" applyBorder="1" applyAlignment="1">
      <alignment horizontal="left" vertical="top" wrapText="1"/>
    </xf>
    <xf numFmtId="0" fontId="15" fillId="7" borderId="11" xfId="0" applyFont="1" applyFill="1" applyBorder="1" applyAlignment="1">
      <alignment horizontal="center" vertical="center" wrapText="1"/>
    </xf>
    <xf numFmtId="0" fontId="15" fillId="7" borderId="12" xfId="0" applyFont="1" applyFill="1" applyBorder="1" applyAlignment="1">
      <alignment horizontal="center" vertical="center"/>
    </xf>
    <xf numFmtId="0" fontId="34" fillId="11" borderId="11" xfId="0" applyFont="1" applyFill="1" applyBorder="1" applyAlignment="1">
      <alignment horizontal="center" vertical="center" wrapText="1"/>
    </xf>
    <xf numFmtId="0" fontId="29" fillId="5" borderId="66" xfId="0" applyFont="1" applyFill="1" applyBorder="1" applyAlignment="1">
      <alignment horizontal="center" vertical="center" wrapText="1"/>
    </xf>
    <xf numFmtId="0" fontId="29" fillId="5" borderId="67" xfId="0" applyFont="1" applyFill="1" applyBorder="1" applyAlignment="1">
      <alignment horizontal="center" vertical="center" wrapText="1"/>
    </xf>
    <xf numFmtId="0" fontId="29" fillId="5" borderId="68" xfId="0" applyFont="1" applyFill="1" applyBorder="1" applyAlignment="1">
      <alignment horizontal="center" vertical="center" wrapText="1"/>
    </xf>
    <xf numFmtId="0" fontId="29" fillId="7" borderId="48" xfId="0" applyFont="1" applyFill="1" applyBorder="1" applyAlignment="1">
      <alignment horizontal="center" vertical="center" wrapText="1"/>
    </xf>
    <xf numFmtId="0" fontId="29" fillId="7" borderId="21" xfId="0" applyFont="1" applyFill="1" applyBorder="1" applyAlignment="1">
      <alignment horizontal="center" vertical="center" wrapText="1"/>
    </xf>
    <xf numFmtId="0" fontId="29" fillId="7" borderId="22" xfId="0" applyFont="1" applyFill="1" applyBorder="1" applyAlignment="1">
      <alignment horizontal="center" vertical="center" wrapText="1"/>
    </xf>
    <xf numFmtId="0" fontId="30" fillId="0" borderId="11" xfId="0" applyFont="1" applyBorder="1" applyAlignment="1">
      <alignment horizontal="center"/>
    </xf>
    <xf numFmtId="0" fontId="8" fillId="0" borderId="11" xfId="0" applyFont="1" applyBorder="1" applyAlignment="1">
      <alignment horizontal="center"/>
    </xf>
    <xf numFmtId="0" fontId="8" fillId="0" borderId="12" xfId="0" applyFont="1" applyBorder="1" applyAlignment="1">
      <alignment horizontal="center"/>
    </xf>
    <xf numFmtId="0" fontId="30" fillId="0" borderId="31" xfId="0" applyFont="1" applyBorder="1" applyAlignment="1">
      <alignment horizontal="center"/>
    </xf>
    <xf numFmtId="0" fontId="8" fillId="0" borderId="31" xfId="0" applyFont="1" applyBorder="1" applyAlignment="1">
      <alignment horizontal="center"/>
    </xf>
    <xf numFmtId="0" fontId="8" fillId="0" borderId="30" xfId="0" applyFont="1" applyBorder="1" applyAlignment="1">
      <alignment horizontal="center"/>
    </xf>
    <xf numFmtId="0" fontId="34" fillId="11" borderId="12" xfId="0" applyFont="1" applyFill="1" applyBorder="1" applyAlignment="1">
      <alignment horizontal="center" vertical="center" wrapText="1"/>
    </xf>
    <xf numFmtId="0" fontId="30" fillId="0" borderId="18" xfId="0" applyFont="1" applyBorder="1" applyAlignment="1">
      <alignment horizontal="center"/>
    </xf>
    <xf numFmtId="0" fontId="29" fillId="5" borderId="20" xfId="0" applyFont="1" applyFill="1" applyBorder="1" applyAlignment="1">
      <alignment horizontal="center" vertical="center" wrapText="1"/>
    </xf>
    <xf numFmtId="0" fontId="29" fillId="5" borderId="21" xfId="0" applyFont="1" applyFill="1" applyBorder="1" applyAlignment="1">
      <alignment horizontal="center" vertical="center" wrapText="1"/>
    </xf>
    <xf numFmtId="0" fontId="29" fillId="5" borderId="47" xfId="0" applyFont="1" applyFill="1" applyBorder="1" applyAlignment="1">
      <alignment horizontal="center" vertical="center" wrapText="1"/>
    </xf>
    <xf numFmtId="0" fontId="29" fillId="7" borderId="20" xfId="0" applyFont="1" applyFill="1" applyBorder="1" applyAlignment="1">
      <alignment horizontal="center" vertical="center" wrapText="1"/>
    </xf>
    <xf numFmtId="0" fontId="17" fillId="10" borderId="13" xfId="0" applyFont="1" applyFill="1" applyBorder="1" applyAlignment="1">
      <alignment horizontal="left" vertical="center" wrapText="1"/>
    </xf>
    <xf numFmtId="0" fontId="60" fillId="10" borderId="35" xfId="0" applyFont="1" applyFill="1" applyBorder="1" applyAlignment="1">
      <alignment horizontal="left" vertical="center" wrapText="1"/>
    </xf>
    <xf numFmtId="0" fontId="60" fillId="10" borderId="14" xfId="0" applyFont="1" applyFill="1" applyBorder="1" applyAlignment="1">
      <alignment horizontal="left" vertical="center" wrapText="1"/>
    </xf>
    <xf numFmtId="0" fontId="29" fillId="10" borderId="11" xfId="0" applyFont="1" applyFill="1" applyBorder="1" applyAlignment="1">
      <alignment horizontal="left" vertical="center" wrapText="1"/>
    </xf>
    <xf numFmtId="0" fontId="29" fillId="10" borderId="11" xfId="0" applyFont="1" applyFill="1" applyBorder="1" applyAlignment="1">
      <alignment horizontal="left" vertical="center"/>
    </xf>
    <xf numFmtId="0" fontId="29" fillId="10" borderId="12" xfId="0" applyFont="1" applyFill="1" applyBorder="1" applyAlignment="1">
      <alignment horizontal="left" vertical="center"/>
    </xf>
    <xf numFmtId="0" fontId="3" fillId="10" borderId="11" xfId="0" applyFont="1" applyFill="1" applyBorder="1" applyAlignment="1">
      <alignment horizontal="right" indent="1"/>
    </xf>
    <xf numFmtId="0" fontId="3" fillId="10" borderId="11" xfId="0" applyFont="1" applyFill="1" applyBorder="1" applyAlignment="1">
      <alignment horizontal="center" vertical="center" wrapText="1"/>
    </xf>
    <xf numFmtId="0" fontId="7" fillId="10" borderId="23" xfId="0" applyFont="1" applyFill="1" applyBorder="1" applyAlignment="1">
      <alignment horizontal="center" vertical="center" wrapText="1"/>
    </xf>
    <xf numFmtId="0" fontId="7" fillId="10" borderId="11" xfId="0" applyFont="1" applyFill="1" applyBorder="1" applyAlignment="1">
      <alignment horizontal="center" vertical="center" wrapText="1"/>
    </xf>
    <xf numFmtId="0" fontId="7" fillId="10" borderId="31" xfId="0" applyFont="1" applyFill="1" applyBorder="1" applyAlignment="1">
      <alignment horizontal="center" vertical="center" wrapText="1"/>
    </xf>
    <xf numFmtId="0" fontId="3" fillId="10" borderId="12" xfId="0" applyFont="1" applyFill="1" applyBorder="1" applyAlignment="1">
      <alignment horizontal="center" vertical="center" wrapText="1"/>
    </xf>
    <xf numFmtId="0" fontId="3" fillId="10" borderId="23" xfId="0" applyFont="1" applyFill="1" applyBorder="1" applyAlignment="1">
      <alignment horizontal="right" vertical="center" wrapText="1"/>
    </xf>
    <xf numFmtId="0" fontId="3" fillId="10" borderId="24" xfId="0" applyFont="1" applyFill="1" applyBorder="1" applyAlignment="1">
      <alignment horizontal="right" vertical="center" wrapText="1"/>
    </xf>
    <xf numFmtId="0" fontId="21" fillId="0" borderId="23" xfId="0" applyFont="1" applyBorder="1" applyAlignment="1">
      <alignment horizontal="center" vertical="center"/>
    </xf>
    <xf numFmtId="0" fontId="21" fillId="0" borderId="24" xfId="0" applyFont="1" applyBorder="1" applyAlignment="1">
      <alignment horizontal="center" vertical="center"/>
    </xf>
    <xf numFmtId="14" fontId="31" fillId="0" borderId="18" xfId="0" applyNumberFormat="1" applyFont="1" applyBorder="1" applyAlignment="1">
      <alignment horizontal="center" vertical="center"/>
    </xf>
    <xf numFmtId="0" fontId="31" fillId="0" borderId="18" xfId="0" applyFont="1" applyBorder="1" applyAlignment="1">
      <alignment horizontal="center" vertical="center"/>
    </xf>
    <xf numFmtId="0" fontId="8" fillId="0" borderId="18" xfId="0" applyFont="1" applyBorder="1"/>
    <xf numFmtId="0" fontId="31" fillId="0" borderId="18" xfId="0" applyFont="1" applyBorder="1"/>
    <xf numFmtId="0" fontId="28" fillId="13" borderId="11" xfId="0" applyFont="1" applyFill="1" applyBorder="1" applyAlignment="1">
      <alignment horizontal="center" vertical="center" wrapText="1"/>
    </xf>
    <xf numFmtId="0" fontId="28" fillId="13" borderId="23" xfId="0" applyFont="1" applyFill="1" applyBorder="1" applyAlignment="1">
      <alignment horizontal="center" vertical="center" wrapText="1"/>
    </xf>
    <xf numFmtId="0" fontId="28" fillId="13" borderId="12" xfId="0" applyFont="1" applyFill="1" applyBorder="1" applyAlignment="1">
      <alignment horizontal="center" vertical="center" wrapText="1"/>
    </xf>
    <xf numFmtId="165" fontId="31" fillId="6" borderId="12" xfId="1" applyNumberFormat="1" applyFont="1" applyFill="1" applyBorder="1" applyAlignment="1">
      <alignment horizontal="right"/>
    </xf>
    <xf numFmtId="165" fontId="31" fillId="6" borderId="19" xfId="1" applyNumberFormat="1" applyFont="1" applyFill="1" applyBorder="1" applyAlignment="1">
      <alignment horizontal="right"/>
    </xf>
    <xf numFmtId="9" fontId="31" fillId="0" borderId="50" xfId="5" applyFont="1" applyFill="1" applyBorder="1" applyAlignment="1">
      <alignment horizontal="right"/>
    </xf>
    <xf numFmtId="9" fontId="31" fillId="0" borderId="14" xfId="5" applyFont="1" applyFill="1" applyBorder="1" applyAlignment="1">
      <alignment horizontal="right"/>
    </xf>
    <xf numFmtId="9" fontId="31" fillId="0" borderId="29" xfId="5" applyFont="1" applyFill="1" applyBorder="1" applyAlignment="1">
      <alignment horizontal="right"/>
    </xf>
    <xf numFmtId="0" fontId="31" fillId="0" borderId="23" xfId="0" applyFont="1" applyBorder="1" applyAlignment="1">
      <alignment horizontal="center" vertical="center"/>
    </xf>
    <xf numFmtId="15" fontId="31" fillId="0" borderId="23" xfId="0" applyNumberFormat="1" applyFont="1" applyBorder="1" applyAlignment="1">
      <alignment horizontal="center" vertical="center"/>
    </xf>
    <xf numFmtId="15" fontId="31" fillId="0" borderId="24" xfId="0" applyNumberFormat="1" applyFont="1" applyBorder="1" applyAlignment="1">
      <alignment horizontal="center" vertical="center"/>
    </xf>
    <xf numFmtId="0" fontId="28" fillId="5" borderId="11" xfId="0" applyFont="1" applyFill="1" applyBorder="1" applyAlignment="1">
      <alignment horizontal="center" vertical="center" wrapText="1"/>
    </xf>
    <xf numFmtId="0" fontId="8" fillId="0" borderId="11" xfId="0" applyFont="1" applyFill="1" applyBorder="1" applyAlignment="1">
      <alignment horizontal="left" vertical="center" wrapText="1"/>
    </xf>
    <xf numFmtId="0" fontId="8" fillId="0" borderId="12" xfId="0" applyFont="1" applyFill="1" applyBorder="1" applyAlignment="1">
      <alignment horizontal="left" vertical="center" wrapText="1"/>
    </xf>
    <xf numFmtId="14" fontId="30" fillId="0" borderId="31" xfId="0" applyNumberFormat="1" applyFont="1" applyBorder="1" applyAlignment="1">
      <alignment horizontal="center"/>
    </xf>
    <xf numFmtId="0" fontId="25" fillId="15" borderId="33" xfId="0" applyFont="1" applyFill="1" applyBorder="1" applyAlignment="1">
      <alignment horizontal="left" vertical="top" wrapText="1"/>
    </xf>
    <xf numFmtId="0" fontId="25" fillId="5" borderId="78" xfId="0" applyFont="1" applyFill="1" applyBorder="1" applyAlignment="1">
      <alignment horizontal="left" vertical="top" wrapText="1"/>
    </xf>
    <xf numFmtId="0" fontId="25" fillId="15" borderId="77" xfId="0" applyFont="1" applyFill="1" applyBorder="1" applyAlignment="1">
      <alignment horizontal="left" vertical="top" wrapText="1"/>
    </xf>
  </cellXfs>
  <cellStyles count="7">
    <cellStyle name="Comma" xfId="1" builtinId="3"/>
    <cellStyle name="Comma 2" xfId="3" xr:uid="{B9B9AB1E-8334-4BC5-A4B0-8DE471CB8B1F}"/>
    <cellStyle name="Currency" xfId="4" builtinId="4"/>
    <cellStyle name="Hyperlink" xfId="6" builtinId="8"/>
    <cellStyle name="Normal" xfId="0" builtinId="0"/>
    <cellStyle name="Normal 2 3" xfId="2" xr:uid="{E739C04C-30CB-4BB6-8FBB-662D512C4605}"/>
    <cellStyle name="Percent" xfId="5" builtinId="5"/>
  </cellStyles>
  <dxfs count="35">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patternFill>
      </fill>
    </dxf>
    <dxf>
      <font>
        <color theme="1"/>
      </font>
      <fill>
        <patternFill>
          <bgColor theme="1"/>
        </patternFill>
      </fill>
    </dxf>
    <dxf>
      <font>
        <color theme="1"/>
      </font>
      <fill>
        <patternFill>
          <bgColor theme="1"/>
        </patternFill>
      </fill>
    </dxf>
    <dxf>
      <font>
        <color theme="1"/>
      </font>
      <fill>
        <patternFill>
          <bgColor theme="1"/>
        </patternFill>
      </fill>
    </dxf>
    <dxf>
      <font>
        <color theme="1"/>
      </font>
      <fill>
        <patternFill>
          <bgColor theme="1"/>
        </patternFill>
      </fill>
    </dxf>
    <dxf>
      <font>
        <color theme="1"/>
      </font>
      <fill>
        <patternFill>
          <bgColor theme="1"/>
        </patternFill>
      </fill>
    </dxf>
    <dxf>
      <font>
        <color theme="1"/>
      </font>
      <fill>
        <patternFill>
          <bgColor theme="1"/>
        </patternFill>
      </fill>
    </dxf>
    <dxf>
      <font>
        <color theme="1"/>
      </font>
      <fill>
        <patternFill>
          <bgColor theme="1"/>
        </patternFill>
      </fill>
    </dxf>
    <dxf>
      <font>
        <color theme="1"/>
      </font>
      <fill>
        <patternFill>
          <bgColor theme="1"/>
        </patternFill>
      </fill>
    </dxf>
    <dxf>
      <font>
        <color theme="1"/>
      </font>
      <fill>
        <patternFill>
          <bgColor theme="1"/>
        </patternFill>
      </fill>
    </dxf>
    <dxf>
      <font>
        <color theme="1"/>
      </font>
      <fill>
        <patternFill>
          <bgColor theme="1"/>
        </patternFill>
      </fill>
    </dxf>
    <dxf>
      <font>
        <color theme="1"/>
      </font>
      <fill>
        <patternFill>
          <bgColor theme="1"/>
        </patternFill>
      </fill>
    </dxf>
    <dxf>
      <font>
        <color theme="1"/>
      </font>
      <fill>
        <patternFill>
          <bgColor theme="1"/>
        </patternFill>
      </fill>
    </dxf>
    <dxf>
      <font>
        <color theme="1"/>
      </font>
      <fill>
        <patternFill>
          <bgColor theme="1"/>
        </patternFill>
      </fill>
    </dxf>
    <dxf>
      <font>
        <color theme="1"/>
      </font>
      <fill>
        <patternFill>
          <bgColor theme="1"/>
        </patternFill>
      </fill>
    </dxf>
    <dxf>
      <font>
        <color theme="1"/>
      </font>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5" tint="0.79998168889431442"/>
        </patternFill>
      </fill>
    </dxf>
    <dxf>
      <fill>
        <patternFill>
          <bgColor theme="5" tint="0.79998168889431442"/>
        </patternFill>
      </fill>
    </dxf>
    <dxf>
      <fill>
        <patternFill>
          <bgColor theme="5" tint="0.79998168889431442"/>
        </patternFill>
      </fill>
    </dxf>
    <dxf>
      <font>
        <strike val="0"/>
      </font>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s>
  <tableStyles count="0" defaultTableStyle="TableStyleMedium2" defaultPivotStyle="PivotStyleLight16"/>
  <colors>
    <mruColors>
      <color rgb="FFFFE699"/>
      <color rgb="FFFFD966"/>
      <color rgb="FFFBE2D5"/>
      <color rgb="FFC5299B"/>
      <color rgb="FFFFFFCC"/>
      <color rgb="FFA9D08E"/>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22/11/relationships/FeaturePropertyBag" Target="featurePropertyBag/featurePropertyBag.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0</xdr:col>
          <xdr:colOff>533400</xdr:colOff>
          <xdr:row>142</xdr:row>
          <xdr:rowOff>14816</xdr:rowOff>
        </xdr:from>
        <xdr:to>
          <xdr:col>1</xdr:col>
          <xdr:colOff>381000</xdr:colOff>
          <xdr:row>144</xdr:row>
          <xdr:rowOff>14817</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SG"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2152650</xdr:colOff>
          <xdr:row>190</xdr:row>
          <xdr:rowOff>133350</xdr:rowOff>
        </xdr:from>
        <xdr:to>
          <xdr:col>2</xdr:col>
          <xdr:colOff>2641600</xdr:colOff>
          <xdr:row>192</xdr:row>
          <xdr:rowOff>127000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SG"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57150</xdr:colOff>
          <xdr:row>142</xdr:row>
          <xdr:rowOff>175683</xdr:rowOff>
        </xdr:from>
        <xdr:to>
          <xdr:col>1</xdr:col>
          <xdr:colOff>533400</xdr:colOff>
          <xdr:row>144</xdr:row>
          <xdr:rowOff>175683</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SG"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2305050</xdr:colOff>
          <xdr:row>191</xdr:row>
          <xdr:rowOff>107950</xdr:rowOff>
        </xdr:from>
        <xdr:to>
          <xdr:col>3</xdr:col>
          <xdr:colOff>95250</xdr:colOff>
          <xdr:row>193</xdr:row>
          <xdr:rowOff>88900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SG" sz="800" b="0" i="0" u="none" strike="noStrike" baseline="0">
                  <a:solidFill>
                    <a:srgbClr val="000000"/>
                  </a:solidFill>
                  <a:latin typeface="Segoe UI"/>
                  <a:cs typeface="Segoe UI"/>
                </a:rPr>
                <a:t>No</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0</xdr:col>
          <xdr:colOff>533400</xdr:colOff>
          <xdr:row>137</xdr:row>
          <xdr:rowOff>133350</xdr:rowOff>
        </xdr:from>
        <xdr:to>
          <xdr:col>1</xdr:col>
          <xdr:colOff>381000</xdr:colOff>
          <xdr:row>139</xdr:row>
          <xdr:rowOff>133350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3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SG"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2152650</xdr:colOff>
          <xdr:row>190</xdr:row>
          <xdr:rowOff>133350</xdr:rowOff>
        </xdr:from>
        <xdr:to>
          <xdr:col>2</xdr:col>
          <xdr:colOff>2641600</xdr:colOff>
          <xdr:row>192</xdr:row>
          <xdr:rowOff>127000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3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SG"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57150</xdr:colOff>
          <xdr:row>138</xdr:row>
          <xdr:rowOff>114300</xdr:rowOff>
        </xdr:from>
        <xdr:to>
          <xdr:col>1</xdr:col>
          <xdr:colOff>533400</xdr:colOff>
          <xdr:row>140</xdr:row>
          <xdr:rowOff>114300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3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SG"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2305050</xdr:colOff>
          <xdr:row>191</xdr:row>
          <xdr:rowOff>107950</xdr:rowOff>
        </xdr:from>
        <xdr:to>
          <xdr:col>3</xdr:col>
          <xdr:colOff>95250</xdr:colOff>
          <xdr:row>193</xdr:row>
          <xdr:rowOff>88900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3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SG" sz="800" b="0" i="0" u="none" strike="noStrike" baseline="0">
                  <a:solidFill>
                    <a:srgbClr val="000000"/>
                  </a:solidFill>
                  <a:latin typeface="Segoe UI"/>
                  <a:cs typeface="Segoe UI"/>
                </a:rPr>
                <a:t>No</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0</xdr:col>
          <xdr:colOff>533400</xdr:colOff>
          <xdr:row>137</xdr:row>
          <xdr:rowOff>133350</xdr:rowOff>
        </xdr:from>
        <xdr:to>
          <xdr:col>1</xdr:col>
          <xdr:colOff>381000</xdr:colOff>
          <xdr:row>139</xdr:row>
          <xdr:rowOff>133350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4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SG"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2152650</xdr:colOff>
          <xdr:row>190</xdr:row>
          <xdr:rowOff>133350</xdr:rowOff>
        </xdr:from>
        <xdr:to>
          <xdr:col>2</xdr:col>
          <xdr:colOff>2641600</xdr:colOff>
          <xdr:row>192</xdr:row>
          <xdr:rowOff>127000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4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SG"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57150</xdr:colOff>
          <xdr:row>138</xdr:row>
          <xdr:rowOff>114300</xdr:rowOff>
        </xdr:from>
        <xdr:to>
          <xdr:col>1</xdr:col>
          <xdr:colOff>533400</xdr:colOff>
          <xdr:row>140</xdr:row>
          <xdr:rowOff>114300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4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SG"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2305050</xdr:colOff>
          <xdr:row>191</xdr:row>
          <xdr:rowOff>107950</xdr:rowOff>
        </xdr:from>
        <xdr:to>
          <xdr:col>3</xdr:col>
          <xdr:colOff>95250</xdr:colOff>
          <xdr:row>193</xdr:row>
          <xdr:rowOff>88900</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4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SG" sz="800" b="0" i="0" u="none" strike="noStrike" baseline="0">
                  <a:solidFill>
                    <a:srgbClr val="000000"/>
                  </a:solidFill>
                  <a:latin typeface="Segoe UI"/>
                  <a:cs typeface="Segoe UI"/>
                </a:rPr>
                <a:t>No</a:t>
              </a:r>
            </a:p>
          </xdr:txBody>
        </xdr:sp>
        <xdr:clientData/>
      </xdr:twoCellAnchor>
    </mc:Choice>
    <mc:Fallback/>
  </mc:AlternateContent>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singstat.gov.sg/standard-classifications/national-classifications/singapore-standard-occupational-classification-ssoc/ssoc-search"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3.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trlProp" Target="../ctrlProps/ctrlProp8.xml"/><Relationship Id="rId2" Type="http://schemas.openxmlformats.org/officeDocument/2006/relationships/drawing" Target="../drawings/drawing2.xml"/><Relationship Id="rId1" Type="http://schemas.openxmlformats.org/officeDocument/2006/relationships/printerSettings" Target="../printerSettings/printerSettings4.bin"/><Relationship Id="rId6" Type="http://schemas.openxmlformats.org/officeDocument/2006/relationships/ctrlProp" Target="../ctrlProps/ctrlProp7.xml"/><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ctrlProp" Target="../ctrlProps/ctrlProp12.xml"/><Relationship Id="rId2" Type="http://schemas.openxmlformats.org/officeDocument/2006/relationships/drawing" Target="../drawings/drawing3.xml"/><Relationship Id="rId1" Type="http://schemas.openxmlformats.org/officeDocument/2006/relationships/printerSettings" Target="../printerSettings/printerSettings5.bin"/><Relationship Id="rId6" Type="http://schemas.openxmlformats.org/officeDocument/2006/relationships/ctrlProp" Target="../ctrlProps/ctrlProp11.xml"/><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10814-4708-4245-9846-E0EB4E4F9314}">
  <sheetPr codeName="Sheet1"/>
  <dimension ref="A3:J236"/>
  <sheetViews>
    <sheetView showGridLines="0" tabSelected="1" zoomScaleNormal="100" zoomScaleSheetLayoutView="85" workbookViewId="0">
      <selection activeCell="C45" sqref="C45:E45"/>
    </sheetView>
  </sheetViews>
  <sheetFormatPr defaultRowHeight="14.5" outlineLevelRow="1" x14ac:dyDescent="0.35"/>
  <cols>
    <col min="1" max="1" width="5.453125" customWidth="1"/>
    <col min="2" max="5" width="60.54296875" customWidth="1"/>
    <col min="6" max="6" width="37" customWidth="1"/>
  </cols>
  <sheetData>
    <row r="3" spans="2:5" ht="18.5" x14ac:dyDescent="0.35">
      <c r="B3" s="335" t="s">
        <v>0</v>
      </c>
      <c r="C3" s="335"/>
      <c r="D3" s="335"/>
      <c r="E3" s="335"/>
    </row>
    <row r="4" spans="2:5" ht="18.5" x14ac:dyDescent="0.35">
      <c r="B4" s="335" t="s">
        <v>1</v>
      </c>
      <c r="C4" s="335"/>
      <c r="D4" s="335"/>
      <c r="E4" s="335"/>
    </row>
    <row r="5" spans="2:5" ht="15" thickBot="1" x14ac:dyDescent="0.4"/>
    <row r="6" spans="2:5" x14ac:dyDescent="0.35">
      <c r="B6" s="257" t="s">
        <v>2</v>
      </c>
      <c r="C6" s="258"/>
      <c r="D6" s="258"/>
      <c r="E6" s="259"/>
    </row>
    <row r="7" spans="2:5" ht="15" customHeight="1" x14ac:dyDescent="0.35">
      <c r="B7" s="336" t="s">
        <v>3</v>
      </c>
      <c r="C7" s="337"/>
      <c r="D7" s="337"/>
      <c r="E7" s="338"/>
    </row>
    <row r="8" spans="2:5" ht="15" customHeight="1" x14ac:dyDescent="0.35">
      <c r="B8" s="339" t="s">
        <v>594</v>
      </c>
      <c r="C8" s="340"/>
      <c r="D8" s="340"/>
      <c r="E8" s="341"/>
    </row>
    <row r="9" spans="2:5" ht="15" customHeight="1" x14ac:dyDescent="0.35">
      <c r="B9" s="339" t="s">
        <v>584</v>
      </c>
      <c r="C9" s="340"/>
      <c r="D9" s="340"/>
      <c r="E9" s="341"/>
    </row>
    <row r="10" spans="2:5" ht="15" customHeight="1" thickBot="1" x14ac:dyDescent="0.4">
      <c r="B10" s="344" t="s">
        <v>585</v>
      </c>
      <c r="C10" s="345"/>
      <c r="D10" s="345"/>
      <c r="E10" s="346"/>
    </row>
    <row r="11" spans="2:5" ht="15" thickBot="1" x14ac:dyDescent="0.4"/>
    <row r="12" spans="2:5" x14ac:dyDescent="0.35">
      <c r="B12" s="301" t="s">
        <v>4</v>
      </c>
      <c r="C12" s="302"/>
      <c r="D12" s="302"/>
      <c r="E12" s="303"/>
    </row>
    <row r="13" spans="2:5" x14ac:dyDescent="0.35">
      <c r="B13" s="321" t="s">
        <v>5</v>
      </c>
      <c r="C13" s="322"/>
      <c r="D13" s="323"/>
      <c r="E13" s="324"/>
    </row>
    <row r="14" spans="2:5" x14ac:dyDescent="0.35">
      <c r="B14" s="321" t="s">
        <v>6</v>
      </c>
      <c r="C14" s="322"/>
      <c r="D14" s="342"/>
      <c r="E14" s="343"/>
    </row>
    <row r="15" spans="2:5" ht="13" customHeight="1" x14ac:dyDescent="0.35">
      <c r="B15" s="321" t="s">
        <v>7</v>
      </c>
      <c r="C15" s="322"/>
      <c r="D15" s="323"/>
      <c r="E15" s="324"/>
    </row>
    <row r="16" spans="2:5" x14ac:dyDescent="0.35">
      <c r="B16" s="321" t="s">
        <v>8</v>
      </c>
      <c r="C16" s="322"/>
      <c r="D16" s="323"/>
      <c r="E16" s="324"/>
    </row>
    <row r="17" spans="2:7" x14ac:dyDescent="0.35">
      <c r="B17" s="321" t="s">
        <v>9</v>
      </c>
      <c r="C17" s="322"/>
      <c r="D17" s="323"/>
      <c r="E17" s="324"/>
    </row>
    <row r="18" spans="2:7" x14ac:dyDescent="0.35">
      <c r="B18" s="321" t="s">
        <v>10</v>
      </c>
      <c r="C18" s="322"/>
      <c r="D18" s="315" t="s">
        <v>11</v>
      </c>
      <c r="E18" s="316"/>
    </row>
    <row r="19" spans="2:7" x14ac:dyDescent="0.35">
      <c r="B19" s="325" t="s">
        <v>12</v>
      </c>
      <c r="C19" s="326"/>
      <c r="D19" s="323"/>
      <c r="E19" s="324"/>
    </row>
    <row r="20" spans="2:7" x14ac:dyDescent="0.35">
      <c r="B20" s="321" t="s">
        <v>13</v>
      </c>
      <c r="C20" s="322"/>
      <c r="D20" s="331" t="s">
        <v>14</v>
      </c>
      <c r="E20" s="332"/>
    </row>
    <row r="21" spans="2:7" x14ac:dyDescent="0.35">
      <c r="B21" s="321"/>
      <c r="C21" s="322"/>
      <c r="D21" s="333" t="s">
        <v>15</v>
      </c>
      <c r="E21" s="334"/>
    </row>
    <row r="22" spans="2:7" x14ac:dyDescent="0.35">
      <c r="B22" s="321"/>
      <c r="C22" s="322"/>
      <c r="D22" s="333" t="s">
        <v>16</v>
      </c>
      <c r="E22" s="334"/>
    </row>
    <row r="23" spans="2:7" x14ac:dyDescent="0.35">
      <c r="B23" s="321"/>
      <c r="C23" s="322"/>
      <c r="D23" s="429" t="s">
        <v>613</v>
      </c>
      <c r="E23" s="430"/>
    </row>
    <row r="24" spans="2:7" x14ac:dyDescent="0.35">
      <c r="B24" s="321" t="s">
        <v>17</v>
      </c>
      <c r="C24" s="322"/>
      <c r="D24" s="323"/>
      <c r="E24" s="324"/>
    </row>
    <row r="25" spans="2:7" x14ac:dyDescent="0.35">
      <c r="B25" s="321" t="s">
        <v>18</v>
      </c>
      <c r="C25" s="322"/>
      <c r="D25" s="323"/>
      <c r="E25" s="324"/>
    </row>
    <row r="26" spans="2:7" x14ac:dyDescent="0.35">
      <c r="B26" s="321" t="s">
        <v>19</v>
      </c>
      <c r="C26" s="322"/>
      <c r="D26" s="323"/>
      <c r="E26" s="324"/>
    </row>
    <row r="27" spans="2:7" ht="15" thickBot="1" x14ac:dyDescent="0.4">
      <c r="B27" s="327" t="s">
        <v>20</v>
      </c>
      <c r="C27" s="328"/>
      <c r="D27" s="329"/>
      <c r="E27" s="330"/>
    </row>
    <row r="28" spans="2:7" ht="15" thickBot="1" x14ac:dyDescent="0.4"/>
    <row r="29" spans="2:7" x14ac:dyDescent="0.35">
      <c r="B29" s="301" t="s">
        <v>21</v>
      </c>
      <c r="C29" s="302"/>
      <c r="D29" s="302"/>
      <c r="E29" s="303"/>
    </row>
    <row r="30" spans="2:7" x14ac:dyDescent="0.35">
      <c r="B30" s="309"/>
      <c r="C30" s="400" t="s">
        <v>22</v>
      </c>
      <c r="D30" s="401"/>
      <c r="E30" s="402"/>
    </row>
    <row r="31" spans="2:7" ht="20.149999999999999" customHeight="1" x14ac:dyDescent="0.35">
      <c r="B31" s="309"/>
      <c r="C31" s="319"/>
      <c r="D31" s="317"/>
      <c r="E31" s="320"/>
      <c r="G31" t="s">
        <v>23</v>
      </c>
    </row>
    <row r="32" spans="2:7" x14ac:dyDescent="0.35">
      <c r="B32" s="309" t="s">
        <v>24</v>
      </c>
      <c r="C32" s="315" t="s">
        <v>11</v>
      </c>
      <c r="D32" s="315"/>
      <c r="E32" s="316"/>
    </row>
    <row r="33" spans="2:6" x14ac:dyDescent="0.35">
      <c r="B33" s="309"/>
      <c r="C33" s="403" t="s">
        <v>25</v>
      </c>
      <c r="D33" s="317"/>
      <c r="E33" s="318"/>
    </row>
    <row r="34" spans="2:6" x14ac:dyDescent="0.35">
      <c r="B34" s="309"/>
      <c r="C34" s="403" t="s">
        <v>26</v>
      </c>
      <c r="D34" s="317"/>
      <c r="E34" s="318"/>
    </row>
    <row r="35" spans="2:6" x14ac:dyDescent="0.35">
      <c r="B35" s="309"/>
      <c r="C35" s="403" t="s">
        <v>27</v>
      </c>
      <c r="D35" s="317"/>
      <c r="E35" s="318"/>
    </row>
    <row r="36" spans="2:6" ht="116" customHeight="1" x14ac:dyDescent="0.35">
      <c r="B36" s="309" t="s">
        <v>28</v>
      </c>
      <c r="C36" s="397" t="s">
        <v>596</v>
      </c>
      <c r="D36" s="398"/>
      <c r="E36" s="399"/>
    </row>
    <row r="37" spans="2:6" ht="258.64999999999998" customHeight="1" x14ac:dyDescent="0.35">
      <c r="B37" s="309"/>
      <c r="C37" s="304" t="s">
        <v>29</v>
      </c>
      <c r="D37" s="295"/>
      <c r="E37" s="305"/>
      <c r="F37" s="157">
        <f>COUNTA(_xlfn.TEXTSPLIT(TRIM(C37)," "))</f>
        <v>325</v>
      </c>
    </row>
    <row r="38" spans="2:6" ht="91" customHeight="1" x14ac:dyDescent="0.35">
      <c r="B38" s="309"/>
      <c r="C38" s="306" t="s">
        <v>30</v>
      </c>
      <c r="D38" s="307"/>
      <c r="E38" s="308"/>
    </row>
    <row r="39" spans="2:6" ht="210" customHeight="1" x14ac:dyDescent="0.35">
      <c r="B39" s="309"/>
      <c r="C39" s="198" t="s">
        <v>31</v>
      </c>
      <c r="D39" s="198"/>
      <c r="E39" s="199"/>
      <c r="F39" s="157">
        <f t="shared" ref="F39:F77" si="0">COUNTA(_xlfn.TEXTSPLIT(TRIM(C39)," "))</f>
        <v>213</v>
      </c>
    </row>
    <row r="40" spans="2:6" ht="91" customHeight="1" x14ac:dyDescent="0.35">
      <c r="B40" s="309" t="s">
        <v>32</v>
      </c>
      <c r="C40" s="298" t="s">
        <v>33</v>
      </c>
      <c r="D40" s="299"/>
      <c r="E40" s="300"/>
    </row>
    <row r="41" spans="2:6" ht="265" customHeight="1" x14ac:dyDescent="0.35">
      <c r="B41" s="309"/>
      <c r="C41" s="295" t="s">
        <v>34</v>
      </c>
      <c r="D41" s="296"/>
      <c r="E41" s="297"/>
      <c r="F41" s="157">
        <f t="shared" si="0"/>
        <v>313</v>
      </c>
    </row>
    <row r="42" spans="2:6" ht="74.150000000000006" customHeight="1" x14ac:dyDescent="0.35">
      <c r="B42" s="309"/>
      <c r="C42" s="311" t="s">
        <v>35</v>
      </c>
      <c r="D42" s="299"/>
      <c r="E42" s="300"/>
    </row>
    <row r="43" spans="2:6" ht="282" customHeight="1" x14ac:dyDescent="0.35">
      <c r="B43" s="309"/>
      <c r="C43" s="295" t="s">
        <v>36</v>
      </c>
      <c r="D43" s="296"/>
      <c r="E43" s="297"/>
      <c r="F43" s="157">
        <f t="shared" si="0"/>
        <v>310</v>
      </c>
    </row>
    <row r="44" spans="2:6" ht="91.5" customHeight="1" x14ac:dyDescent="0.35">
      <c r="B44" s="309"/>
      <c r="C44" s="311" t="s">
        <v>37</v>
      </c>
      <c r="D44" s="299"/>
      <c r="E44" s="300"/>
      <c r="F44" s="158"/>
    </row>
    <row r="45" spans="2:6" ht="220" customHeight="1" thickBot="1" x14ac:dyDescent="0.4">
      <c r="B45" s="310"/>
      <c r="C45" s="312" t="s">
        <v>38</v>
      </c>
      <c r="D45" s="313"/>
      <c r="E45" s="314"/>
      <c r="F45" s="157">
        <f t="shared" si="0"/>
        <v>253</v>
      </c>
    </row>
    <row r="46" spans="2:6" ht="15" thickBot="1" x14ac:dyDescent="0.4">
      <c r="B46" s="41"/>
      <c r="C46" s="42"/>
      <c r="D46" s="42"/>
      <c r="E46" s="42"/>
      <c r="F46" s="158"/>
    </row>
    <row r="47" spans="2:6" x14ac:dyDescent="0.35">
      <c r="B47" s="301" t="s">
        <v>39</v>
      </c>
      <c r="C47" s="302"/>
      <c r="D47" s="302"/>
      <c r="E47" s="303"/>
      <c r="F47" s="158"/>
    </row>
    <row r="48" spans="2:6" ht="58.5" customHeight="1" x14ac:dyDescent="0.35">
      <c r="B48" s="1"/>
      <c r="C48" s="406" t="s">
        <v>40</v>
      </c>
      <c r="D48" s="406" t="s">
        <v>41</v>
      </c>
      <c r="E48" s="408" t="s">
        <v>42</v>
      </c>
      <c r="F48" s="158"/>
    </row>
    <row r="49" spans="2:6" ht="29" x14ac:dyDescent="0.35">
      <c r="B49" s="409" t="s">
        <v>43</v>
      </c>
      <c r="C49" s="140" t="s">
        <v>44</v>
      </c>
      <c r="D49" s="140" t="s">
        <v>45</v>
      </c>
      <c r="E49" s="141" t="s">
        <v>46</v>
      </c>
      <c r="F49" s="158"/>
    </row>
    <row r="50" spans="2:6" x14ac:dyDescent="0.35">
      <c r="B50" s="409" t="s">
        <v>47</v>
      </c>
      <c r="C50" s="142"/>
      <c r="D50" s="142"/>
      <c r="E50" s="143"/>
      <c r="F50" s="158"/>
    </row>
    <row r="51" spans="2:6" x14ac:dyDescent="0.35">
      <c r="B51" s="410" t="s">
        <v>48</v>
      </c>
      <c r="C51" s="144"/>
      <c r="D51" s="144"/>
      <c r="E51" s="145"/>
      <c r="F51" s="158"/>
    </row>
    <row r="52" spans="2:6" ht="15" thickBot="1" x14ac:dyDescent="0.4">
      <c r="F52" s="158"/>
    </row>
    <row r="53" spans="2:6" x14ac:dyDescent="0.35">
      <c r="B53" s="228" t="s">
        <v>49</v>
      </c>
      <c r="C53" s="229"/>
      <c r="D53" s="229"/>
      <c r="E53" s="230"/>
      <c r="F53" s="158"/>
    </row>
    <row r="54" spans="2:6" ht="15" thickBot="1" x14ac:dyDescent="0.4">
      <c r="B54" s="290" t="s">
        <v>50</v>
      </c>
      <c r="C54" s="291"/>
      <c r="D54" s="291"/>
      <c r="E54" s="292"/>
      <c r="F54" s="158"/>
    </row>
    <row r="55" spans="2:6" s="2" customFormat="1" x14ac:dyDescent="0.35">
      <c r="B55" s="190" t="str">
        <f>B49</f>
        <v xml:space="preserve"> Job Role 1</v>
      </c>
      <c r="C55" s="191"/>
      <c r="D55" s="191"/>
      <c r="E55" s="192"/>
      <c r="F55" s="158"/>
    </row>
    <row r="56" spans="2:6" x14ac:dyDescent="0.35">
      <c r="B56" s="405" t="s">
        <v>51</v>
      </c>
      <c r="C56" s="406" t="s">
        <v>52</v>
      </c>
      <c r="D56" s="407" t="s">
        <v>53</v>
      </c>
      <c r="E56" s="293"/>
      <c r="F56" s="158"/>
    </row>
    <row r="57" spans="2:6" ht="203.15" customHeight="1" x14ac:dyDescent="0.35">
      <c r="B57" s="80" t="s">
        <v>54</v>
      </c>
      <c r="C57" s="81" t="s">
        <v>55</v>
      </c>
      <c r="D57" s="79">
        <v>1</v>
      </c>
      <c r="E57" s="208"/>
      <c r="F57" s="158"/>
    </row>
    <row r="58" spans="2:6" ht="218.5" customHeight="1" x14ac:dyDescent="0.35">
      <c r="B58" s="80" t="s">
        <v>56</v>
      </c>
      <c r="C58" s="81" t="s">
        <v>57</v>
      </c>
      <c r="D58" s="79">
        <v>1</v>
      </c>
      <c r="E58" s="208"/>
      <c r="F58" s="158"/>
    </row>
    <row r="59" spans="2:6" ht="233.5" customHeight="1" x14ac:dyDescent="0.35">
      <c r="B59" s="80" t="s">
        <v>58</v>
      </c>
      <c r="C59" s="81" t="s">
        <v>59</v>
      </c>
      <c r="D59" s="79">
        <v>1</v>
      </c>
      <c r="E59" s="208"/>
      <c r="F59" s="158"/>
    </row>
    <row r="60" spans="2:6" ht="29" x14ac:dyDescent="0.35">
      <c r="B60" s="3" t="s">
        <v>60</v>
      </c>
      <c r="C60" s="404" t="s">
        <v>61</v>
      </c>
      <c r="D60" s="404" t="s">
        <v>62</v>
      </c>
      <c r="E60" s="408" t="s">
        <v>63</v>
      </c>
      <c r="F60" s="158"/>
    </row>
    <row r="61" spans="2:6" x14ac:dyDescent="0.35">
      <c r="B61" s="7" t="s">
        <v>64</v>
      </c>
      <c r="C61" s="131" t="s">
        <v>65</v>
      </c>
      <c r="D61" s="131" t="s">
        <v>66</v>
      </c>
      <c r="E61" s="131" t="s">
        <v>67</v>
      </c>
      <c r="F61" s="158"/>
    </row>
    <row r="62" spans="2:6" x14ac:dyDescent="0.35">
      <c r="B62" s="7" t="s">
        <v>68</v>
      </c>
      <c r="C62" s="68" t="s">
        <v>69</v>
      </c>
      <c r="D62" s="68"/>
      <c r="E62" s="69"/>
      <c r="F62" s="158"/>
    </row>
    <row r="63" spans="2:6" ht="47.15" customHeight="1" x14ac:dyDescent="0.35">
      <c r="B63" s="209" t="s">
        <v>70</v>
      </c>
      <c r="C63" s="212" t="s">
        <v>71</v>
      </c>
      <c r="D63" s="212"/>
      <c r="E63" s="213"/>
      <c r="F63" s="158"/>
    </row>
    <row r="64" spans="2:6" ht="16" x14ac:dyDescent="0.35">
      <c r="B64" s="210"/>
      <c r="C64" s="132" t="b">
        <v>0</v>
      </c>
      <c r="D64" s="214" t="s">
        <v>72</v>
      </c>
      <c r="E64" s="215"/>
      <c r="F64" s="158"/>
    </row>
    <row r="65" spans="2:6" ht="16" x14ac:dyDescent="0.35">
      <c r="B65" s="210"/>
      <c r="C65" s="132" t="b">
        <v>0</v>
      </c>
      <c r="D65" s="214" t="s">
        <v>73</v>
      </c>
      <c r="E65" s="215"/>
      <c r="F65" s="158"/>
    </row>
    <row r="66" spans="2:6" x14ac:dyDescent="0.35">
      <c r="B66" s="210"/>
      <c r="C66" s="212" t="s">
        <v>74</v>
      </c>
      <c r="D66" s="212"/>
      <c r="E66" s="213"/>
      <c r="F66" s="158"/>
    </row>
    <row r="67" spans="2:6" ht="23.15" customHeight="1" x14ac:dyDescent="0.35">
      <c r="B67" s="210"/>
      <c r="C67" s="216" t="s">
        <v>75</v>
      </c>
      <c r="D67" s="216"/>
      <c r="E67" s="217"/>
      <c r="F67" s="158"/>
    </row>
    <row r="68" spans="2:6" x14ac:dyDescent="0.35">
      <c r="B68" s="210"/>
      <c r="C68" s="404" t="s">
        <v>76</v>
      </c>
      <c r="D68" s="218" t="s">
        <v>77</v>
      </c>
      <c r="E68" s="219"/>
      <c r="F68" s="158"/>
    </row>
    <row r="69" spans="2:6" ht="29" customHeight="1" x14ac:dyDescent="0.35">
      <c r="B69" s="210"/>
      <c r="C69" s="78"/>
      <c r="D69" s="220" t="e">
        <f>HLOOKUP(C69,'Data Validation List'!$AU$1:$BK$2,2,FALSE)</f>
        <v>#N/A</v>
      </c>
      <c r="E69" s="221"/>
      <c r="F69" s="158"/>
    </row>
    <row r="70" spans="2:6" x14ac:dyDescent="0.35">
      <c r="B70" s="210"/>
      <c r="C70" s="404" t="s">
        <v>79</v>
      </c>
      <c r="D70" s="218" t="s">
        <v>77</v>
      </c>
      <c r="E70" s="219"/>
      <c r="F70" s="158"/>
    </row>
    <row r="71" spans="2:6" ht="33" customHeight="1" x14ac:dyDescent="0.35">
      <c r="B71" s="211"/>
      <c r="C71" s="78"/>
      <c r="D71" s="220" t="e">
        <f>HLOOKUP(C71,'Data Validation List'!$AU$1:$BK$2,2,FALSE)</f>
        <v>#N/A</v>
      </c>
      <c r="E71" s="221"/>
      <c r="F71" s="158"/>
    </row>
    <row r="72" spans="2:6" ht="65" customHeight="1" x14ac:dyDescent="0.35">
      <c r="B72" s="183"/>
      <c r="C72" s="212" t="s">
        <v>605</v>
      </c>
      <c r="D72" s="212"/>
      <c r="E72" s="212"/>
      <c r="F72" s="158"/>
    </row>
    <row r="73" spans="2:6" ht="34.5" customHeight="1" x14ac:dyDescent="0.35">
      <c r="B73" s="183"/>
      <c r="C73" s="295" t="s">
        <v>372</v>
      </c>
      <c r="D73" s="295"/>
      <c r="E73" s="295"/>
      <c r="F73" s="158"/>
    </row>
    <row r="74" spans="2:6" ht="89.5" customHeight="1" x14ac:dyDescent="0.35">
      <c r="B74" s="193" t="s">
        <v>81</v>
      </c>
      <c r="C74" s="294" t="s">
        <v>82</v>
      </c>
      <c r="D74" s="196"/>
      <c r="E74" s="197"/>
      <c r="F74" s="158"/>
    </row>
    <row r="75" spans="2:6" ht="261.5" customHeight="1" x14ac:dyDescent="0.35">
      <c r="B75" s="194"/>
      <c r="C75" s="198" t="s">
        <v>606</v>
      </c>
      <c r="D75" s="198"/>
      <c r="E75" s="199"/>
      <c r="F75" s="157">
        <f t="shared" si="0"/>
        <v>327</v>
      </c>
    </row>
    <row r="76" spans="2:6" ht="90" customHeight="1" x14ac:dyDescent="0.35">
      <c r="B76" s="194"/>
      <c r="C76" s="201" t="s">
        <v>83</v>
      </c>
      <c r="D76" s="196"/>
      <c r="E76" s="197"/>
      <c r="F76" s="158"/>
    </row>
    <row r="77" spans="2:6" ht="265.5" customHeight="1" thickBot="1" x14ac:dyDescent="0.4">
      <c r="B77" s="195"/>
      <c r="C77" s="202" t="s">
        <v>607</v>
      </c>
      <c r="D77" s="203"/>
      <c r="E77" s="204"/>
      <c r="F77" s="157">
        <f t="shared" si="0"/>
        <v>277</v>
      </c>
    </row>
    <row r="78" spans="2:6" ht="15" thickBot="1" x14ac:dyDescent="0.4">
      <c r="B78" s="184" t="s">
        <v>84</v>
      </c>
      <c r="C78" s="185"/>
      <c r="D78" s="185"/>
      <c r="E78" s="186"/>
    </row>
    <row r="79" spans="2:6" ht="15" customHeight="1" thickBot="1" x14ac:dyDescent="0.4">
      <c r="B79" s="205" t="s">
        <v>50</v>
      </c>
      <c r="C79" s="206"/>
      <c r="D79" s="206"/>
      <c r="E79" s="207"/>
    </row>
    <row r="80" spans="2:6" s="2" customFormat="1" ht="15" thickBot="1" x14ac:dyDescent="0.4">
      <c r="B80" s="187" t="str">
        <f>B50</f>
        <v xml:space="preserve"> Job Role 2</v>
      </c>
      <c r="C80" s="188"/>
      <c r="D80" s="188"/>
      <c r="E80" s="189"/>
    </row>
    <row r="81" spans="2:6" hidden="1" outlineLevel="1" x14ac:dyDescent="0.35">
      <c r="B81" s="146" t="s">
        <v>51</v>
      </c>
      <c r="C81" s="147" t="s">
        <v>52</v>
      </c>
      <c r="D81" s="148" t="s">
        <v>53</v>
      </c>
      <c r="E81" s="208"/>
    </row>
    <row r="82" spans="2:6" hidden="1" outlineLevel="1" x14ac:dyDescent="0.35">
      <c r="B82" s="80"/>
      <c r="C82" s="81"/>
      <c r="D82" s="79"/>
      <c r="E82" s="208"/>
    </row>
    <row r="83" spans="2:6" hidden="1" outlineLevel="1" x14ac:dyDescent="0.35">
      <c r="B83" s="80"/>
      <c r="C83" s="81"/>
      <c r="D83" s="79"/>
      <c r="E83" s="208"/>
    </row>
    <row r="84" spans="2:6" hidden="1" outlineLevel="1" x14ac:dyDescent="0.35">
      <c r="B84" s="80"/>
      <c r="C84" s="81"/>
      <c r="D84" s="79"/>
      <c r="E84" s="208"/>
    </row>
    <row r="85" spans="2:6" ht="29" hidden="1" outlineLevel="1" x14ac:dyDescent="0.35">
      <c r="B85" s="3" t="s">
        <v>60</v>
      </c>
      <c r="C85" s="4" t="s">
        <v>61</v>
      </c>
      <c r="D85" s="4" t="s">
        <v>62</v>
      </c>
      <c r="E85" s="5" t="s">
        <v>63</v>
      </c>
      <c r="F85" s="6"/>
    </row>
    <row r="86" spans="2:6" hidden="1" outlineLevel="1" x14ac:dyDescent="0.35">
      <c r="B86" s="7" t="s">
        <v>64</v>
      </c>
      <c r="C86" s="131"/>
      <c r="D86" s="131"/>
      <c r="E86" s="136"/>
      <c r="F86" s="6"/>
    </row>
    <row r="87" spans="2:6" hidden="1" outlineLevel="1" x14ac:dyDescent="0.35">
      <c r="B87" s="7" t="s">
        <v>68</v>
      </c>
      <c r="C87" s="68"/>
      <c r="D87" s="68"/>
      <c r="E87" s="69"/>
      <c r="F87" s="6"/>
    </row>
    <row r="88" spans="2:6" ht="47.15" hidden="1" customHeight="1" outlineLevel="1" x14ac:dyDescent="0.35">
      <c r="B88" s="209" t="s">
        <v>70</v>
      </c>
      <c r="C88" s="212" t="s">
        <v>71</v>
      </c>
      <c r="D88" s="212"/>
      <c r="E88" s="213"/>
      <c r="F88" s="6"/>
    </row>
    <row r="89" spans="2:6" ht="16" hidden="1" outlineLevel="1" x14ac:dyDescent="0.35">
      <c r="B89" s="210"/>
      <c r="C89" s="132" t="b">
        <v>0</v>
      </c>
      <c r="D89" s="214" t="s">
        <v>72</v>
      </c>
      <c r="E89" s="215"/>
      <c r="F89" s="6"/>
    </row>
    <row r="90" spans="2:6" ht="16" hidden="1" outlineLevel="1" x14ac:dyDescent="0.35">
      <c r="B90" s="210"/>
      <c r="C90" s="132" t="b">
        <v>0</v>
      </c>
      <c r="D90" s="214" t="s">
        <v>73</v>
      </c>
      <c r="E90" s="215"/>
      <c r="F90" s="6"/>
    </row>
    <row r="91" spans="2:6" hidden="1" outlineLevel="1" x14ac:dyDescent="0.35">
      <c r="B91" s="210"/>
      <c r="C91" s="212" t="s">
        <v>74</v>
      </c>
      <c r="D91" s="212"/>
      <c r="E91" s="213"/>
      <c r="F91" s="6"/>
    </row>
    <row r="92" spans="2:6" ht="23.15" hidden="1" customHeight="1" outlineLevel="1" x14ac:dyDescent="0.35">
      <c r="B92" s="210"/>
      <c r="C92" s="216" t="s">
        <v>85</v>
      </c>
      <c r="D92" s="216"/>
      <c r="E92" s="217"/>
      <c r="F92" s="6"/>
    </row>
    <row r="93" spans="2:6" hidden="1" outlineLevel="1" x14ac:dyDescent="0.35">
      <c r="B93" s="210"/>
      <c r="C93" s="4" t="s">
        <v>76</v>
      </c>
      <c r="D93" s="218" t="s">
        <v>77</v>
      </c>
      <c r="E93" s="219"/>
      <c r="F93" s="6"/>
    </row>
    <row r="94" spans="2:6" ht="45" hidden="1" customHeight="1" outlineLevel="1" x14ac:dyDescent="0.35">
      <c r="B94" s="210"/>
      <c r="C94" s="78"/>
      <c r="D94" s="220" t="e">
        <f>HLOOKUP(C94,'Data Validation List'!$AU$1:$BK$2,2,FALSE)</f>
        <v>#N/A</v>
      </c>
      <c r="E94" s="221"/>
      <c r="F94" s="6"/>
    </row>
    <row r="95" spans="2:6" hidden="1" outlineLevel="1" x14ac:dyDescent="0.35">
      <c r="B95" s="210"/>
      <c r="C95" s="4" t="s">
        <v>79</v>
      </c>
      <c r="D95" s="218" t="s">
        <v>77</v>
      </c>
      <c r="E95" s="219"/>
      <c r="F95" s="6"/>
    </row>
    <row r="96" spans="2:6" ht="45" hidden="1" customHeight="1" outlineLevel="1" x14ac:dyDescent="0.35">
      <c r="B96" s="211"/>
      <c r="C96" s="78"/>
      <c r="D96" s="220" t="e">
        <f>HLOOKUP(C96,'Data Validation List'!$AU$1:$BK$2,2,FALSE)</f>
        <v>#N/A</v>
      </c>
      <c r="E96" s="221"/>
      <c r="F96" s="6"/>
    </row>
    <row r="97" spans="1:6" ht="89.5" hidden="1" customHeight="1" outlineLevel="1" x14ac:dyDescent="0.35">
      <c r="B97" s="193" t="s">
        <v>81</v>
      </c>
      <c r="C97" s="196" t="s">
        <v>86</v>
      </c>
      <c r="D97" s="196"/>
      <c r="E97" s="197"/>
      <c r="F97" s="6"/>
    </row>
    <row r="98" spans="1:6" hidden="1" outlineLevel="1" x14ac:dyDescent="0.35">
      <c r="B98" s="194"/>
      <c r="C98" s="198"/>
      <c r="D98" s="198"/>
      <c r="E98" s="199"/>
      <c r="F98" s="6"/>
    </row>
    <row r="99" spans="1:6" ht="20.149999999999999" hidden="1" customHeight="1" outlineLevel="1" x14ac:dyDescent="0.35">
      <c r="B99" s="194"/>
      <c r="C99" s="196" t="s">
        <v>87</v>
      </c>
      <c r="D99" s="196"/>
      <c r="E99" s="197"/>
      <c r="F99" s="6"/>
    </row>
    <row r="100" spans="1:6" hidden="1" outlineLevel="1" x14ac:dyDescent="0.35">
      <c r="B100" s="194"/>
      <c r="C100" s="198"/>
      <c r="D100" s="198"/>
      <c r="E100" s="199"/>
      <c r="F100" s="6"/>
    </row>
    <row r="101" spans="1:6" ht="60" hidden="1" customHeight="1" outlineLevel="1" x14ac:dyDescent="0.35">
      <c r="B101" s="194"/>
      <c r="C101" s="196" t="s">
        <v>88</v>
      </c>
      <c r="D101" s="196"/>
      <c r="E101" s="197"/>
      <c r="F101" s="6"/>
    </row>
    <row r="102" spans="1:6" hidden="1" outlineLevel="1" x14ac:dyDescent="0.35">
      <c r="B102" s="194"/>
      <c r="C102" s="200"/>
      <c r="D102" s="198"/>
      <c r="E102" s="199"/>
      <c r="F102" s="6"/>
    </row>
    <row r="103" spans="1:6" ht="90" hidden="1" customHeight="1" outlineLevel="1" x14ac:dyDescent="0.35">
      <c r="B103" s="194"/>
      <c r="C103" s="201" t="s">
        <v>83</v>
      </c>
      <c r="D103" s="196"/>
      <c r="E103" s="197"/>
      <c r="F103" s="6"/>
    </row>
    <row r="104" spans="1:6" ht="15" hidden="1" outlineLevel="1" thickBot="1" x14ac:dyDescent="0.4">
      <c r="B104" s="195"/>
      <c r="C104" s="202"/>
      <c r="D104" s="203"/>
      <c r="E104" s="204"/>
      <c r="F104" s="6"/>
    </row>
    <row r="105" spans="1:6" ht="15" collapsed="1" thickBot="1" x14ac:dyDescent="0.4">
      <c r="A105" s="6"/>
      <c r="B105" s="6"/>
      <c r="C105" s="6"/>
      <c r="D105" s="6"/>
      <c r="E105" s="6"/>
      <c r="F105" s="6"/>
    </row>
    <row r="106" spans="1:6" ht="15" customHeight="1" thickBot="1" x14ac:dyDescent="0.4">
      <c r="B106" s="205" t="s">
        <v>50</v>
      </c>
      <c r="C106" s="206"/>
      <c r="D106" s="206"/>
      <c r="E106" s="207"/>
    </row>
    <row r="107" spans="1:6" s="2" customFormat="1" ht="15" thickBot="1" x14ac:dyDescent="0.4">
      <c r="B107" s="187" t="str">
        <f>B51</f>
        <v xml:space="preserve"> Job Role 3</v>
      </c>
      <c r="C107" s="188"/>
      <c r="D107" s="188"/>
      <c r="E107" s="189"/>
    </row>
    <row r="108" spans="1:6" hidden="1" outlineLevel="1" x14ac:dyDescent="0.35">
      <c r="B108" s="146" t="s">
        <v>51</v>
      </c>
      <c r="C108" s="147" t="s">
        <v>52</v>
      </c>
      <c r="D108" s="148" t="s">
        <v>53</v>
      </c>
      <c r="E108" s="208"/>
    </row>
    <row r="109" spans="1:6" hidden="1" outlineLevel="1" x14ac:dyDescent="0.35">
      <c r="B109" s="80"/>
      <c r="C109" s="81"/>
      <c r="D109" s="79"/>
      <c r="E109" s="208"/>
    </row>
    <row r="110" spans="1:6" hidden="1" outlineLevel="1" x14ac:dyDescent="0.35">
      <c r="B110" s="80"/>
      <c r="C110" s="81"/>
      <c r="D110" s="79"/>
      <c r="E110" s="208"/>
    </row>
    <row r="111" spans="1:6" hidden="1" outlineLevel="1" x14ac:dyDescent="0.35">
      <c r="B111" s="80"/>
      <c r="C111" s="81"/>
      <c r="D111" s="79"/>
      <c r="E111" s="208"/>
    </row>
    <row r="112" spans="1:6" ht="29" hidden="1" outlineLevel="1" x14ac:dyDescent="0.35">
      <c r="B112" s="3" t="s">
        <v>60</v>
      </c>
      <c r="C112" s="4" t="s">
        <v>61</v>
      </c>
      <c r="D112" s="4" t="s">
        <v>62</v>
      </c>
      <c r="E112" s="5" t="s">
        <v>63</v>
      </c>
      <c r="F112" s="6"/>
    </row>
    <row r="113" spans="2:6" hidden="1" outlineLevel="1" x14ac:dyDescent="0.35">
      <c r="B113" s="7" t="s">
        <v>64</v>
      </c>
      <c r="C113" s="131"/>
      <c r="D113" s="131"/>
      <c r="E113" s="136"/>
      <c r="F113" s="6"/>
    </row>
    <row r="114" spans="2:6" hidden="1" outlineLevel="1" x14ac:dyDescent="0.35">
      <c r="B114" s="7" t="s">
        <v>68</v>
      </c>
      <c r="C114" s="68"/>
      <c r="D114" s="68"/>
      <c r="E114" s="69"/>
      <c r="F114" s="6"/>
    </row>
    <row r="115" spans="2:6" ht="47.15" hidden="1" customHeight="1" outlineLevel="1" x14ac:dyDescent="0.35">
      <c r="B115" s="209" t="s">
        <v>70</v>
      </c>
      <c r="C115" s="212" t="s">
        <v>71</v>
      </c>
      <c r="D115" s="212"/>
      <c r="E115" s="213"/>
      <c r="F115" s="6"/>
    </row>
    <row r="116" spans="2:6" ht="16" hidden="1" outlineLevel="1" x14ac:dyDescent="0.35">
      <c r="B116" s="210"/>
      <c r="C116" s="132" t="b">
        <v>0</v>
      </c>
      <c r="D116" s="214" t="s">
        <v>72</v>
      </c>
      <c r="E116" s="215"/>
      <c r="F116" s="6"/>
    </row>
    <row r="117" spans="2:6" ht="16" hidden="1" outlineLevel="1" x14ac:dyDescent="0.35">
      <c r="B117" s="210"/>
      <c r="C117" s="132" t="b">
        <v>0</v>
      </c>
      <c r="D117" s="214" t="s">
        <v>73</v>
      </c>
      <c r="E117" s="215"/>
      <c r="F117" s="6"/>
    </row>
    <row r="118" spans="2:6" hidden="1" outlineLevel="1" x14ac:dyDescent="0.35">
      <c r="B118" s="210"/>
      <c r="C118" s="212" t="s">
        <v>74</v>
      </c>
      <c r="D118" s="212"/>
      <c r="E118" s="213"/>
      <c r="F118" s="6"/>
    </row>
    <row r="119" spans="2:6" ht="23.15" hidden="1" customHeight="1" outlineLevel="1" x14ac:dyDescent="0.35">
      <c r="B119" s="210"/>
      <c r="C119" s="216" t="s">
        <v>85</v>
      </c>
      <c r="D119" s="216"/>
      <c r="E119" s="217"/>
      <c r="F119" s="6"/>
    </row>
    <row r="120" spans="2:6" hidden="1" outlineLevel="1" x14ac:dyDescent="0.35">
      <c r="B120" s="210"/>
      <c r="C120" s="4" t="s">
        <v>76</v>
      </c>
      <c r="D120" s="218" t="s">
        <v>77</v>
      </c>
      <c r="E120" s="219"/>
      <c r="F120" s="6"/>
    </row>
    <row r="121" spans="2:6" ht="45" hidden="1" customHeight="1" outlineLevel="1" x14ac:dyDescent="0.35">
      <c r="B121" s="210"/>
      <c r="C121" s="78"/>
      <c r="D121" s="220" t="e">
        <f>HLOOKUP(C121,'Data Validation List'!$AU$1:$BK$2,2,FALSE)</f>
        <v>#N/A</v>
      </c>
      <c r="E121" s="221"/>
      <c r="F121" s="6"/>
    </row>
    <row r="122" spans="2:6" hidden="1" outlineLevel="1" x14ac:dyDescent="0.35">
      <c r="B122" s="210"/>
      <c r="C122" s="4" t="s">
        <v>79</v>
      </c>
      <c r="D122" s="218" t="s">
        <v>77</v>
      </c>
      <c r="E122" s="219"/>
      <c r="F122" s="6"/>
    </row>
    <row r="123" spans="2:6" ht="45" hidden="1" customHeight="1" outlineLevel="1" x14ac:dyDescent="0.35">
      <c r="B123" s="211"/>
      <c r="C123" s="78"/>
      <c r="D123" s="220" t="e">
        <f>HLOOKUP(C123,'Data Validation List'!$AU$1:$BK$2,2,FALSE)</f>
        <v>#N/A</v>
      </c>
      <c r="E123" s="221"/>
      <c r="F123" s="6"/>
    </row>
    <row r="124" spans="2:6" ht="89.5" hidden="1" customHeight="1" outlineLevel="1" x14ac:dyDescent="0.35">
      <c r="B124" s="193" t="s">
        <v>81</v>
      </c>
      <c r="C124" s="196" t="s">
        <v>86</v>
      </c>
      <c r="D124" s="196"/>
      <c r="E124" s="197"/>
      <c r="F124" s="6"/>
    </row>
    <row r="125" spans="2:6" hidden="1" outlineLevel="1" x14ac:dyDescent="0.35">
      <c r="B125" s="194"/>
      <c r="C125" s="198"/>
      <c r="D125" s="198"/>
      <c r="E125" s="199"/>
      <c r="F125" s="6"/>
    </row>
    <row r="126" spans="2:6" ht="20.149999999999999" hidden="1" customHeight="1" outlineLevel="1" x14ac:dyDescent="0.35">
      <c r="B126" s="194"/>
      <c r="C126" s="196" t="s">
        <v>87</v>
      </c>
      <c r="D126" s="196"/>
      <c r="E126" s="197"/>
      <c r="F126" s="6"/>
    </row>
    <row r="127" spans="2:6" hidden="1" outlineLevel="1" x14ac:dyDescent="0.35">
      <c r="B127" s="194"/>
      <c r="C127" s="198"/>
      <c r="D127" s="198"/>
      <c r="E127" s="199"/>
      <c r="F127" s="6"/>
    </row>
    <row r="128" spans="2:6" ht="60" hidden="1" customHeight="1" outlineLevel="1" x14ac:dyDescent="0.35">
      <c r="B128" s="194"/>
      <c r="C128" s="196" t="s">
        <v>88</v>
      </c>
      <c r="D128" s="196"/>
      <c r="E128" s="197"/>
      <c r="F128" s="6"/>
    </row>
    <row r="129" spans="1:6" hidden="1" outlineLevel="1" x14ac:dyDescent="0.35">
      <c r="B129" s="194"/>
      <c r="C129" s="200"/>
      <c r="D129" s="198"/>
      <c r="E129" s="199"/>
      <c r="F129" s="6"/>
    </row>
    <row r="130" spans="1:6" ht="90" hidden="1" customHeight="1" outlineLevel="1" x14ac:dyDescent="0.35">
      <c r="B130" s="194"/>
      <c r="C130" s="201" t="s">
        <v>83</v>
      </c>
      <c r="D130" s="196"/>
      <c r="E130" s="197"/>
      <c r="F130" s="6"/>
    </row>
    <row r="131" spans="1:6" ht="15" hidden="1" outlineLevel="1" thickBot="1" x14ac:dyDescent="0.4">
      <c r="B131" s="195"/>
      <c r="C131" s="202"/>
      <c r="D131" s="203"/>
      <c r="E131" s="204"/>
      <c r="F131" s="6"/>
    </row>
    <row r="132" spans="1:6" ht="15" collapsed="1" thickBot="1" x14ac:dyDescent="0.4">
      <c r="A132" s="6"/>
      <c r="B132" s="6"/>
      <c r="C132" s="6"/>
      <c r="D132" s="6"/>
      <c r="E132" s="6"/>
      <c r="F132" s="6"/>
    </row>
    <row r="133" spans="1:6" x14ac:dyDescent="0.35">
      <c r="B133" s="257" t="s">
        <v>89</v>
      </c>
      <c r="C133" s="258"/>
      <c r="D133" s="258"/>
      <c r="E133" s="259"/>
      <c r="F133" s="84"/>
    </row>
    <row r="134" spans="1:6" x14ac:dyDescent="0.35">
      <c r="B134" s="85" t="s">
        <v>586</v>
      </c>
      <c r="C134" s="149"/>
      <c r="D134" s="149"/>
      <c r="E134" s="86"/>
    </row>
    <row r="135" spans="1:6" x14ac:dyDescent="0.35">
      <c r="B135" s="87" t="s">
        <v>90</v>
      </c>
      <c r="E135" s="88"/>
    </row>
    <row r="136" spans="1:6" ht="15" customHeight="1" x14ac:dyDescent="0.35">
      <c r="B136" s="275" t="s">
        <v>91</v>
      </c>
      <c r="C136" s="276"/>
      <c r="D136" s="276"/>
      <c r="E136" s="286"/>
    </row>
    <row r="137" spans="1:6" ht="15" customHeight="1" x14ac:dyDescent="0.35">
      <c r="B137" s="275" t="s">
        <v>587</v>
      </c>
      <c r="C137" s="276"/>
      <c r="D137" s="276"/>
      <c r="E137" s="286"/>
    </row>
    <row r="138" spans="1:6" ht="15" customHeight="1" x14ac:dyDescent="0.35">
      <c r="B138" s="275" t="s">
        <v>92</v>
      </c>
      <c r="C138" s="276"/>
      <c r="D138" s="276"/>
      <c r="E138" s="286"/>
    </row>
    <row r="139" spans="1:6" ht="15" customHeight="1" x14ac:dyDescent="0.35">
      <c r="B139" s="275" t="s">
        <v>93</v>
      </c>
      <c r="C139" s="276"/>
      <c r="D139" s="276"/>
      <c r="E139" s="286"/>
    </row>
    <row r="140" spans="1:6" ht="15" customHeight="1" x14ac:dyDescent="0.35">
      <c r="B140" s="287" t="s">
        <v>94</v>
      </c>
      <c r="C140" s="288"/>
      <c r="D140" s="288"/>
      <c r="E140" s="289"/>
    </row>
    <row r="141" spans="1:6" ht="15" customHeight="1" x14ac:dyDescent="0.35">
      <c r="B141" s="275" t="s">
        <v>95</v>
      </c>
      <c r="C141" s="276"/>
      <c r="D141" s="276"/>
      <c r="E141" s="286"/>
    </row>
    <row r="142" spans="1:6" ht="15" customHeight="1" x14ac:dyDescent="0.35">
      <c r="B142" s="287" t="s">
        <v>96</v>
      </c>
      <c r="C142" s="288"/>
      <c r="D142" s="288"/>
      <c r="E142" s="289"/>
      <c r="F142" s="90"/>
    </row>
    <row r="143" spans="1:6" ht="15" customHeight="1" x14ac:dyDescent="0.35">
      <c r="B143" s="275" t="s">
        <v>97</v>
      </c>
      <c r="C143" s="276"/>
      <c r="D143" s="276"/>
      <c r="E143" s="286"/>
    </row>
    <row r="144" spans="1:6" ht="15" customHeight="1" x14ac:dyDescent="0.35">
      <c r="B144" s="275" t="s">
        <v>98</v>
      </c>
      <c r="C144" s="276"/>
      <c r="D144" s="276"/>
      <c r="E144" s="286"/>
    </row>
    <row r="145" spans="2:6" ht="15" customHeight="1" x14ac:dyDescent="0.35">
      <c r="B145" s="275" t="s">
        <v>99</v>
      </c>
      <c r="C145" s="276"/>
      <c r="D145" s="276"/>
      <c r="E145" s="286"/>
    </row>
    <row r="146" spans="2:6" ht="16" x14ac:dyDescent="0.4">
      <c r="B146" s="91" t="b">
        <v>0</v>
      </c>
      <c r="C146" t="s">
        <v>100</v>
      </c>
      <c r="E146" s="88"/>
    </row>
    <row r="147" spans="2:6" ht="16.5" thickBot="1" x14ac:dyDescent="0.45">
      <c r="B147" s="92" t="b">
        <v>0</v>
      </c>
      <c r="C147" s="93" t="s">
        <v>101</v>
      </c>
      <c r="D147" s="93"/>
      <c r="E147" s="94"/>
    </row>
    <row r="148" spans="2:6" x14ac:dyDescent="0.35">
      <c r="B148" s="95" t="s">
        <v>102</v>
      </c>
      <c r="E148" s="88"/>
    </row>
    <row r="149" spans="2:6" ht="15" customHeight="1" x14ac:dyDescent="0.35">
      <c r="B149" s="283" t="s">
        <v>103</v>
      </c>
      <c r="C149" s="284"/>
      <c r="D149" s="284"/>
      <c r="E149" s="285"/>
    </row>
    <row r="150" spans="2:6" ht="15" customHeight="1" x14ac:dyDescent="0.35">
      <c r="B150" s="275" t="s">
        <v>595</v>
      </c>
      <c r="C150" s="284"/>
      <c r="D150" s="284"/>
      <c r="E150" s="285"/>
    </row>
    <row r="151" spans="2:6" ht="15" customHeight="1" x14ac:dyDescent="0.35">
      <c r="B151" s="275" t="s">
        <v>104</v>
      </c>
      <c r="C151" s="276"/>
      <c r="D151" s="276"/>
      <c r="E151" s="286"/>
    </row>
    <row r="152" spans="2:6" ht="15" customHeight="1" x14ac:dyDescent="0.35">
      <c r="B152" s="283" t="s">
        <v>583</v>
      </c>
      <c r="C152" s="284"/>
      <c r="D152" s="284"/>
      <c r="E152" s="285"/>
    </row>
    <row r="153" spans="2:6" ht="15" customHeight="1" x14ac:dyDescent="0.35">
      <c r="B153" s="283" t="s">
        <v>105</v>
      </c>
      <c r="C153" s="284"/>
      <c r="D153" s="284"/>
      <c r="E153" s="285"/>
    </row>
    <row r="154" spans="2:6" ht="15" customHeight="1" x14ac:dyDescent="0.35">
      <c r="B154" s="283" t="s">
        <v>106</v>
      </c>
      <c r="C154" s="284"/>
      <c r="D154" s="284"/>
      <c r="E154" s="285"/>
    </row>
    <row r="155" spans="2:6" ht="15" customHeight="1" x14ac:dyDescent="0.35">
      <c r="B155" s="283" t="s">
        <v>107</v>
      </c>
      <c r="C155" s="284"/>
      <c r="D155" s="284"/>
      <c r="E155" s="285"/>
      <c r="F155" s="90"/>
    </row>
    <row r="156" spans="2:6" ht="15" customHeight="1" x14ac:dyDescent="0.35">
      <c r="B156" s="275" t="s">
        <v>108</v>
      </c>
      <c r="C156" s="276"/>
      <c r="D156" s="150"/>
      <c r="E156" s="89"/>
    </row>
    <row r="157" spans="2:6" x14ac:dyDescent="0.35">
      <c r="B157" s="96" t="s">
        <v>109</v>
      </c>
      <c r="C157" s="97"/>
      <c r="D157" s="97"/>
      <c r="E157" s="98"/>
    </row>
    <row r="158" spans="2:6" x14ac:dyDescent="0.35">
      <c r="B158" s="96" t="s">
        <v>110</v>
      </c>
      <c r="C158" s="97"/>
      <c r="D158" s="97"/>
      <c r="E158" s="98"/>
    </row>
    <row r="159" spans="2:6" x14ac:dyDescent="0.35">
      <c r="B159" s="96" t="s">
        <v>588</v>
      </c>
      <c r="C159" s="97"/>
      <c r="D159" s="97"/>
      <c r="E159" s="98"/>
    </row>
    <row r="160" spans="2:6" ht="16" x14ac:dyDescent="0.4">
      <c r="B160" s="91" t="b">
        <v>0</v>
      </c>
      <c r="C160" t="s">
        <v>100</v>
      </c>
      <c r="D160" s="13"/>
      <c r="E160" s="99"/>
    </row>
    <row r="161" spans="2:10" ht="16.5" thickBot="1" x14ac:dyDescent="0.45">
      <c r="B161" s="92" t="b">
        <v>0</v>
      </c>
      <c r="C161" s="93" t="s">
        <v>101</v>
      </c>
      <c r="D161" s="100"/>
      <c r="E161" s="101"/>
    </row>
    <row r="162" spans="2:10" ht="16.149999999999999" customHeight="1" thickBot="1" x14ac:dyDescent="0.4">
      <c r="B162" s="102"/>
      <c r="C162" s="97"/>
      <c r="D162" s="97"/>
      <c r="E162" s="97"/>
    </row>
    <row r="163" spans="2:10" x14ac:dyDescent="0.35">
      <c r="B163" s="228" t="s">
        <v>111</v>
      </c>
      <c r="C163" s="229"/>
      <c r="D163" s="229"/>
      <c r="E163" s="230"/>
    </row>
    <row r="164" spans="2:10" s="104" customFormat="1" ht="48.75" customHeight="1" x14ac:dyDescent="0.35">
      <c r="B164" s="277" t="s">
        <v>112</v>
      </c>
      <c r="C164" s="278"/>
      <c r="D164" s="278"/>
      <c r="E164" s="279"/>
      <c r="F164" s="103"/>
      <c r="G164" s="10"/>
      <c r="H164" s="10"/>
      <c r="I164" s="10"/>
      <c r="J164" s="10"/>
    </row>
    <row r="165" spans="2:10" s="104" customFormat="1" ht="149.25" customHeight="1" x14ac:dyDescent="0.35">
      <c r="B165" s="260" t="s">
        <v>113</v>
      </c>
      <c r="C165" s="280"/>
      <c r="D165" s="280"/>
      <c r="E165" s="281"/>
      <c r="F165" s="103"/>
      <c r="G165" s="10"/>
      <c r="H165" s="10"/>
      <c r="I165" s="10"/>
      <c r="J165" s="10"/>
    </row>
    <row r="166" spans="2:10" s="104" customFormat="1" x14ac:dyDescent="0.35">
      <c r="B166" s="282" t="s">
        <v>114</v>
      </c>
      <c r="C166" s="223"/>
      <c r="D166" s="223"/>
      <c r="E166" s="224"/>
      <c r="F166" s="103"/>
      <c r="G166" s="10"/>
      <c r="H166" s="10"/>
      <c r="I166" s="10"/>
      <c r="J166" s="10"/>
    </row>
    <row r="167" spans="2:10" s="104" customFormat="1" x14ac:dyDescent="0.35">
      <c r="B167" s="222" t="s">
        <v>115</v>
      </c>
      <c r="C167" s="223"/>
      <c r="D167" s="223"/>
      <c r="E167" s="224"/>
      <c r="F167" s="103"/>
      <c r="G167" s="10"/>
      <c r="H167" s="10"/>
      <c r="I167" s="10"/>
      <c r="J167" s="10"/>
    </row>
    <row r="168" spans="2:10" s="104" customFormat="1" ht="16" x14ac:dyDescent="0.4">
      <c r="B168" s="91" t="b">
        <v>0</v>
      </c>
      <c r="C168" t="s">
        <v>100</v>
      </c>
      <c r="D168" s="137"/>
      <c r="E168" s="105"/>
      <c r="F168" s="103"/>
      <c r="G168" s="10"/>
      <c r="H168" s="10"/>
      <c r="I168" s="10"/>
      <c r="J168" s="10"/>
    </row>
    <row r="169" spans="2:10" s="104" customFormat="1" ht="16" x14ac:dyDescent="0.4">
      <c r="B169" s="91" t="b">
        <v>0</v>
      </c>
      <c r="C169" t="s">
        <v>101</v>
      </c>
      <c r="D169" s="151"/>
      <c r="E169" s="106"/>
      <c r="F169" s="103"/>
      <c r="G169" s="10"/>
      <c r="H169" s="10"/>
      <c r="I169" s="10"/>
      <c r="J169" s="10"/>
    </row>
    <row r="170" spans="2:10" s="104" customFormat="1" x14ac:dyDescent="0.35">
      <c r="B170" s="222" t="s">
        <v>116</v>
      </c>
      <c r="C170" s="223"/>
      <c r="D170" s="223"/>
      <c r="E170" s="224"/>
      <c r="F170" s="103"/>
      <c r="G170" s="10"/>
      <c r="H170" s="10"/>
      <c r="I170" s="10"/>
      <c r="J170" s="10"/>
    </row>
    <row r="171" spans="2:10" s="104" customFormat="1" ht="16" x14ac:dyDescent="0.4">
      <c r="B171" s="91" t="b">
        <v>0</v>
      </c>
      <c r="C171" t="s">
        <v>100</v>
      </c>
      <c r="D171" s="137"/>
      <c r="E171" s="105"/>
      <c r="F171" s="103"/>
      <c r="G171" s="10"/>
      <c r="H171" s="10"/>
      <c r="I171" s="10"/>
      <c r="J171" s="10"/>
    </row>
    <row r="172" spans="2:10" s="104" customFormat="1" ht="16" x14ac:dyDescent="0.4">
      <c r="B172" s="91" t="b">
        <v>0</v>
      </c>
      <c r="C172" t="s">
        <v>101</v>
      </c>
      <c r="D172" s="151"/>
      <c r="E172" s="106"/>
      <c r="F172" s="103"/>
      <c r="G172" s="10"/>
      <c r="H172" s="10"/>
      <c r="I172" s="10"/>
      <c r="J172" s="10"/>
    </row>
    <row r="173" spans="2:10" s="104" customFormat="1" x14ac:dyDescent="0.35">
      <c r="B173" s="222" t="s">
        <v>117</v>
      </c>
      <c r="C173" s="223"/>
      <c r="D173" s="223"/>
      <c r="E173" s="224"/>
      <c r="F173" s="103"/>
      <c r="G173" s="10"/>
      <c r="H173" s="10"/>
      <c r="I173" s="10"/>
      <c r="J173" s="10"/>
    </row>
    <row r="174" spans="2:10" s="104" customFormat="1" ht="16" x14ac:dyDescent="0.4">
      <c r="B174" s="91" t="b">
        <v>0</v>
      </c>
      <c r="C174" t="s">
        <v>100</v>
      </c>
      <c r="D174" s="137"/>
      <c r="E174" s="105"/>
      <c r="F174" s="103"/>
      <c r="G174" s="10"/>
      <c r="H174" s="10"/>
      <c r="I174" s="10"/>
      <c r="J174" s="10"/>
    </row>
    <row r="175" spans="2:10" s="104" customFormat="1" ht="16" x14ac:dyDescent="0.4">
      <c r="B175" s="91" t="b">
        <v>0</v>
      </c>
      <c r="C175" t="s">
        <v>101</v>
      </c>
      <c r="D175" s="151"/>
      <c r="E175" s="106"/>
      <c r="F175" s="103"/>
      <c r="G175" s="10"/>
      <c r="H175" s="10"/>
      <c r="I175" s="10"/>
      <c r="J175" s="10"/>
    </row>
    <row r="176" spans="2:10" s="104" customFormat="1" x14ac:dyDescent="0.35">
      <c r="B176" s="222" t="s">
        <v>118</v>
      </c>
      <c r="C176" s="223"/>
      <c r="D176" s="223"/>
      <c r="E176" s="224"/>
      <c r="F176" s="274"/>
      <c r="G176" s="274"/>
      <c r="H176" s="274"/>
      <c r="I176" s="274"/>
    </row>
    <row r="177" spans="2:9" s="104" customFormat="1" ht="16" x14ac:dyDescent="0.4">
      <c r="B177" s="91" t="b">
        <v>0</v>
      </c>
      <c r="C177" t="s">
        <v>100</v>
      </c>
      <c r="D177" s="137"/>
      <c r="E177" s="105"/>
      <c r="F177" s="13"/>
      <c r="G177" s="13"/>
      <c r="H177" s="13"/>
      <c r="I177" s="13"/>
    </row>
    <row r="178" spans="2:9" ht="16.5" thickBot="1" x14ac:dyDescent="0.45">
      <c r="B178" s="92" t="b">
        <v>0</v>
      </c>
      <c r="C178" s="93" t="s">
        <v>101</v>
      </c>
      <c r="D178" s="107"/>
      <c r="E178" s="108"/>
      <c r="F178" s="269"/>
      <c r="G178" s="269"/>
      <c r="H178" s="269"/>
      <c r="I178" s="269"/>
    </row>
    <row r="179" spans="2:9" ht="15" thickBot="1" x14ac:dyDescent="0.4">
      <c r="F179" s="109"/>
      <c r="G179" s="109"/>
      <c r="H179" s="109"/>
      <c r="I179" s="109"/>
    </row>
    <row r="180" spans="2:9" ht="15" customHeight="1" x14ac:dyDescent="0.35">
      <c r="B180" s="257" t="s">
        <v>119</v>
      </c>
      <c r="C180" s="258"/>
      <c r="D180" s="258"/>
      <c r="E180" s="259"/>
    </row>
    <row r="181" spans="2:9" x14ac:dyDescent="0.35">
      <c r="B181" s="260" t="s">
        <v>120</v>
      </c>
      <c r="C181" s="261"/>
      <c r="D181" s="261"/>
      <c r="E181" s="262"/>
    </row>
    <row r="182" spans="2:9" ht="15" customHeight="1" x14ac:dyDescent="0.35">
      <c r="B182" s="110" t="s">
        <v>121</v>
      </c>
      <c r="E182" s="88"/>
    </row>
    <row r="183" spans="2:9" ht="15" customHeight="1" x14ac:dyDescent="0.35">
      <c r="B183" s="111" t="b">
        <v>0</v>
      </c>
      <c r="C183" t="s">
        <v>122</v>
      </c>
      <c r="E183" s="88"/>
    </row>
    <row r="184" spans="2:9" ht="15" customHeight="1" x14ac:dyDescent="0.35">
      <c r="B184" s="111" t="b">
        <v>0</v>
      </c>
      <c r="C184" t="s">
        <v>123</v>
      </c>
      <c r="E184" s="88"/>
    </row>
    <row r="185" spans="2:9" ht="15" customHeight="1" x14ac:dyDescent="0.35">
      <c r="B185" s="111" t="b">
        <v>0</v>
      </c>
      <c r="C185" t="s">
        <v>124</v>
      </c>
      <c r="E185" s="88"/>
    </row>
    <row r="186" spans="2:9" ht="15" customHeight="1" x14ac:dyDescent="0.35">
      <c r="B186" s="112" t="s">
        <v>125</v>
      </c>
      <c r="E186" s="88"/>
    </row>
    <row r="187" spans="2:9" ht="15" customHeight="1" x14ac:dyDescent="0.35">
      <c r="B187" s="111" t="b">
        <v>0</v>
      </c>
      <c r="C187" t="s">
        <v>126</v>
      </c>
      <c r="E187" s="88"/>
    </row>
    <row r="188" spans="2:9" ht="15" customHeight="1" x14ac:dyDescent="0.35">
      <c r="B188" s="113" t="s">
        <v>127</v>
      </c>
      <c r="E188" s="88"/>
    </row>
    <row r="189" spans="2:9" ht="30" customHeight="1" x14ac:dyDescent="0.35">
      <c r="B189" s="111" t="b">
        <v>0</v>
      </c>
      <c r="C189" s="270" t="s">
        <v>589</v>
      </c>
      <c r="D189" s="270"/>
      <c r="E189" s="271"/>
    </row>
    <row r="190" spans="2:9" ht="45" customHeight="1" thickBot="1" x14ac:dyDescent="0.4">
      <c r="B190" s="114" t="b">
        <v>0</v>
      </c>
      <c r="C190" s="272" t="s">
        <v>590</v>
      </c>
      <c r="D190" s="272"/>
      <c r="E190" s="273"/>
    </row>
    <row r="191" spans="2:9" ht="15" thickBot="1" x14ac:dyDescent="0.4"/>
    <row r="192" spans="2:9" ht="15" customHeight="1" x14ac:dyDescent="0.35">
      <c r="B192" s="257" t="s">
        <v>128</v>
      </c>
      <c r="C192" s="258"/>
      <c r="D192" s="258"/>
      <c r="E192" s="259"/>
    </row>
    <row r="193" spans="2:5" x14ac:dyDescent="0.35">
      <c r="B193" s="260" t="s">
        <v>129</v>
      </c>
      <c r="C193" s="261"/>
      <c r="D193" s="261"/>
      <c r="E193" s="262"/>
    </row>
    <row r="194" spans="2:5" ht="15" customHeight="1" x14ac:dyDescent="0.35">
      <c r="B194" s="111" t="b">
        <v>0</v>
      </c>
      <c r="C194" s="9" t="s">
        <v>597</v>
      </c>
      <c r="E194" s="88"/>
    </row>
    <row r="195" spans="2:5" ht="15" customHeight="1" x14ac:dyDescent="0.35">
      <c r="B195" s="111" t="b">
        <v>0</v>
      </c>
      <c r="C195" s="9" t="s">
        <v>598</v>
      </c>
      <c r="E195" s="88"/>
    </row>
    <row r="196" spans="2:5" ht="15" customHeight="1" x14ac:dyDescent="0.35">
      <c r="B196" s="111" t="b">
        <v>0</v>
      </c>
      <c r="C196" s="9" t="s">
        <v>599</v>
      </c>
      <c r="E196" s="88"/>
    </row>
    <row r="197" spans="2:5" ht="15" customHeight="1" x14ac:dyDescent="0.35">
      <c r="B197" s="111" t="b">
        <v>0</v>
      </c>
      <c r="C197" t="s">
        <v>130</v>
      </c>
      <c r="E197" s="88"/>
    </row>
    <row r="198" spans="2:5" ht="15" customHeight="1" x14ac:dyDescent="0.35">
      <c r="B198" s="111" t="b">
        <v>0</v>
      </c>
      <c r="C198" t="s">
        <v>131</v>
      </c>
      <c r="E198" s="88"/>
    </row>
    <row r="199" spans="2:5" ht="15" customHeight="1" x14ac:dyDescent="0.35">
      <c r="B199" s="111" t="b">
        <v>0</v>
      </c>
      <c r="C199" t="s">
        <v>132</v>
      </c>
      <c r="E199" s="88"/>
    </row>
    <row r="200" spans="2:5" ht="15" customHeight="1" thickBot="1" x14ac:dyDescent="0.4">
      <c r="B200" s="111" t="b">
        <v>0</v>
      </c>
      <c r="C200" t="s">
        <v>133</v>
      </c>
      <c r="E200" s="88"/>
    </row>
    <row r="201" spans="2:5" x14ac:dyDescent="0.35">
      <c r="B201" s="257" t="s">
        <v>134</v>
      </c>
      <c r="C201" s="258"/>
      <c r="D201" s="258"/>
      <c r="E201" s="259"/>
    </row>
    <row r="202" spans="2:5" ht="16" x14ac:dyDescent="0.35">
      <c r="B202" s="111" t="b">
        <v>0</v>
      </c>
      <c r="C202" s="156" t="s">
        <v>135</v>
      </c>
      <c r="D202" s="115"/>
      <c r="E202" s="116"/>
    </row>
    <row r="203" spans="2:5" x14ac:dyDescent="0.35">
      <c r="B203" s="263" t="s">
        <v>136</v>
      </c>
      <c r="C203" s="264"/>
      <c r="D203" s="264"/>
      <c r="E203" s="265"/>
    </row>
    <row r="204" spans="2:5" x14ac:dyDescent="0.35">
      <c r="B204" s="266" t="s">
        <v>137</v>
      </c>
      <c r="C204" s="267"/>
      <c r="D204" s="267"/>
      <c r="E204" s="268"/>
    </row>
    <row r="205" spans="2:5" x14ac:dyDescent="0.35">
      <c r="B205" s="244" t="s">
        <v>138</v>
      </c>
      <c r="C205" s="245"/>
      <c r="D205" s="245"/>
      <c r="E205" s="246"/>
    </row>
    <row r="206" spans="2:5" ht="30.75" customHeight="1" x14ac:dyDescent="0.35">
      <c r="B206" s="111" t="b">
        <v>0</v>
      </c>
      <c r="C206" s="223" t="s">
        <v>591</v>
      </c>
      <c r="D206" s="223"/>
      <c r="E206" s="224"/>
    </row>
    <row r="207" spans="2:5" ht="30.75" customHeight="1" x14ac:dyDescent="0.35">
      <c r="B207" s="111" t="b">
        <v>0</v>
      </c>
      <c r="C207" s="223" t="s">
        <v>592</v>
      </c>
      <c r="D207" s="223"/>
      <c r="E207" s="224"/>
    </row>
    <row r="208" spans="2:5" ht="30.75" customHeight="1" x14ac:dyDescent="0.35">
      <c r="B208" s="111" t="b">
        <v>0</v>
      </c>
      <c r="C208" s="247" t="s">
        <v>593</v>
      </c>
      <c r="D208" s="247"/>
      <c r="E208" s="248"/>
    </row>
    <row r="209" spans="2:5" ht="15" customHeight="1" x14ac:dyDescent="0.35">
      <c r="B209" s="249" t="s">
        <v>139</v>
      </c>
      <c r="C209" s="250"/>
      <c r="D209" s="160"/>
      <c r="E209" s="88"/>
    </row>
    <row r="210" spans="2:5" ht="15" customHeight="1" thickBot="1" x14ac:dyDescent="0.4">
      <c r="B210" s="117" t="s">
        <v>140</v>
      </c>
      <c r="C210" s="118"/>
      <c r="D210" s="119" t="s">
        <v>141</v>
      </c>
      <c r="E210" s="88"/>
    </row>
    <row r="211" spans="2:5" ht="15" customHeight="1" x14ac:dyDescent="0.35">
      <c r="B211" s="117" t="s">
        <v>142</v>
      </c>
      <c r="C211" s="120"/>
      <c r="D211" s="251" t="s">
        <v>143</v>
      </c>
      <c r="E211" s="252"/>
    </row>
    <row r="212" spans="2:5" ht="15" customHeight="1" x14ac:dyDescent="0.35">
      <c r="B212" s="117" t="s">
        <v>144</v>
      </c>
      <c r="C212" s="120"/>
      <c r="D212" s="253"/>
      <c r="E212" s="254"/>
    </row>
    <row r="213" spans="2:5" ht="15" customHeight="1" x14ac:dyDescent="0.35">
      <c r="B213" s="117" t="s">
        <v>145</v>
      </c>
      <c r="C213" s="120"/>
      <c r="D213" s="253"/>
      <c r="E213" s="254"/>
    </row>
    <row r="214" spans="2:5" ht="15" customHeight="1" thickBot="1" x14ac:dyDescent="0.4">
      <c r="B214" s="117" t="s">
        <v>146</v>
      </c>
      <c r="C214" s="121"/>
      <c r="D214" s="255"/>
      <c r="E214" s="256"/>
    </row>
    <row r="215" spans="2:5" ht="15" customHeight="1" thickBot="1" x14ac:dyDescent="0.4">
      <c r="B215" s="122"/>
      <c r="C215" s="123"/>
      <c r="D215" s="124"/>
      <c r="E215" s="125"/>
    </row>
    <row r="216" spans="2:5" ht="15" customHeight="1" thickBot="1" x14ac:dyDescent="0.4">
      <c r="B216" s="126"/>
    </row>
    <row r="217" spans="2:5" ht="15" customHeight="1" x14ac:dyDescent="0.35">
      <c r="B217" s="228" t="s">
        <v>147</v>
      </c>
      <c r="C217" s="229"/>
      <c r="D217" s="229"/>
      <c r="E217" s="230"/>
    </row>
    <row r="218" spans="2:5" x14ac:dyDescent="0.35">
      <c r="B218" s="231" t="s">
        <v>148</v>
      </c>
      <c r="C218" s="232"/>
      <c r="D218" s="232"/>
      <c r="E218" s="233"/>
    </row>
    <row r="219" spans="2:5" x14ac:dyDescent="0.35">
      <c r="B219" s="234" t="s">
        <v>149</v>
      </c>
      <c r="C219" s="235"/>
      <c r="D219" s="235"/>
      <c r="E219" s="236"/>
    </row>
    <row r="220" spans="2:5" x14ac:dyDescent="0.35">
      <c r="B220" s="237"/>
      <c r="C220" s="235"/>
      <c r="D220" s="235"/>
      <c r="E220" s="236"/>
    </row>
    <row r="221" spans="2:5" x14ac:dyDescent="0.35">
      <c r="B221" s="237"/>
      <c r="C221" s="235"/>
      <c r="D221" s="235"/>
      <c r="E221" s="236"/>
    </row>
    <row r="222" spans="2:5" ht="14.65" customHeight="1" thickBot="1" x14ac:dyDescent="0.4">
      <c r="B222" s="238"/>
      <c r="C222" s="239"/>
      <c r="D222" s="239"/>
      <c r="E222" s="240"/>
    </row>
    <row r="223" spans="2:5" ht="14.65" customHeight="1" x14ac:dyDescent="0.35">
      <c r="B223" s="241" t="s">
        <v>150</v>
      </c>
      <c r="C223" s="242"/>
      <c r="D223" s="242"/>
      <c r="E223" s="243"/>
    </row>
    <row r="224" spans="2:5" s="104" customFormat="1" x14ac:dyDescent="0.35">
      <c r="B224" s="222" t="s">
        <v>151</v>
      </c>
      <c r="C224" s="223"/>
      <c r="D224" s="223"/>
      <c r="E224" s="224"/>
    </row>
    <row r="225" spans="2:6" ht="14.65" customHeight="1" x14ac:dyDescent="0.4">
      <c r="B225" s="91" t="b">
        <v>0</v>
      </c>
      <c r="C225" t="s">
        <v>152</v>
      </c>
      <c r="D225" s="152"/>
      <c r="E225" s="127"/>
    </row>
    <row r="226" spans="2:6" ht="16" x14ac:dyDescent="0.4">
      <c r="B226" s="91" t="b">
        <v>0</v>
      </c>
      <c r="C226" t="s">
        <v>153</v>
      </c>
      <c r="D226" s="152"/>
      <c r="E226" s="127"/>
    </row>
    <row r="227" spans="2:6" ht="16" x14ac:dyDescent="0.4">
      <c r="B227" s="91" t="b">
        <v>0</v>
      </c>
      <c r="C227" t="s">
        <v>154</v>
      </c>
      <c r="D227" s="152"/>
      <c r="E227" s="127"/>
    </row>
    <row r="228" spans="2:6" ht="15" customHeight="1" x14ac:dyDescent="0.35">
      <c r="B228" s="222" t="s">
        <v>155</v>
      </c>
      <c r="C228" s="223"/>
      <c r="D228" s="223"/>
      <c r="E228" s="224"/>
    </row>
    <row r="229" spans="2:6" ht="15" customHeight="1" x14ac:dyDescent="0.4">
      <c r="B229" s="91" t="b">
        <v>0</v>
      </c>
      <c r="C229" t="s">
        <v>156</v>
      </c>
      <c r="D229" s="137"/>
      <c r="E229" s="105"/>
    </row>
    <row r="230" spans="2:6" ht="15" customHeight="1" thickBot="1" x14ac:dyDescent="0.45">
      <c r="B230" s="91" t="b">
        <v>0</v>
      </c>
      <c r="C230" t="s">
        <v>157</v>
      </c>
      <c r="D230" s="137"/>
      <c r="E230" s="105"/>
    </row>
    <row r="231" spans="2:6" x14ac:dyDescent="0.35">
      <c r="B231" s="128"/>
      <c r="C231" s="225" t="s">
        <v>143</v>
      </c>
      <c r="D231" s="151"/>
      <c r="E231" s="106"/>
    </row>
    <row r="232" spans="2:6" x14ac:dyDescent="0.35">
      <c r="B232" s="128"/>
      <c r="C232" s="226"/>
      <c r="D232" s="151"/>
      <c r="E232" s="106"/>
    </row>
    <row r="233" spans="2:6" ht="15" thickBot="1" x14ac:dyDescent="0.4">
      <c r="B233" s="128" t="s">
        <v>158</v>
      </c>
      <c r="C233" s="227"/>
      <c r="D233" s="151"/>
      <c r="E233" s="106"/>
    </row>
    <row r="234" spans="2:6" x14ac:dyDescent="0.35">
      <c r="B234" s="128" t="s">
        <v>146</v>
      </c>
      <c r="C234" s="129"/>
      <c r="D234" s="151"/>
      <c r="E234" s="106"/>
    </row>
    <row r="235" spans="2:6" ht="15" thickBot="1" x14ac:dyDescent="0.4">
      <c r="B235" s="130"/>
      <c r="C235" s="107"/>
      <c r="D235" s="107"/>
      <c r="E235" s="108"/>
    </row>
    <row r="236" spans="2:6" x14ac:dyDescent="0.35">
      <c r="F236" s="84"/>
    </row>
  </sheetData>
  <mergeCells count="174">
    <mergeCell ref="C72:E72"/>
    <mergeCell ref="C73:E73"/>
    <mergeCell ref="B3:E3"/>
    <mergeCell ref="B4:E4"/>
    <mergeCell ref="B6:E6"/>
    <mergeCell ref="B7:E7"/>
    <mergeCell ref="B8:E8"/>
    <mergeCell ref="B9:E9"/>
    <mergeCell ref="B17:C17"/>
    <mergeCell ref="D17:E17"/>
    <mergeCell ref="B18:C18"/>
    <mergeCell ref="D18:E18"/>
    <mergeCell ref="D14:E14"/>
    <mergeCell ref="B14:C14"/>
    <mergeCell ref="B10:E10"/>
    <mergeCell ref="B12:E12"/>
    <mergeCell ref="B15:C15"/>
    <mergeCell ref="D15:E15"/>
    <mergeCell ref="B16:C16"/>
    <mergeCell ref="D16:E16"/>
    <mergeCell ref="B13:C13"/>
    <mergeCell ref="D13:E13"/>
    <mergeCell ref="B26:C26"/>
    <mergeCell ref="D26:E26"/>
    <mergeCell ref="B19:C19"/>
    <mergeCell ref="D19:E19"/>
    <mergeCell ref="B27:C27"/>
    <mergeCell ref="D27:E27"/>
    <mergeCell ref="D20:E20"/>
    <mergeCell ref="D21:E21"/>
    <mergeCell ref="D22:E22"/>
    <mergeCell ref="B24:C24"/>
    <mergeCell ref="D24:E24"/>
    <mergeCell ref="D23:E23"/>
    <mergeCell ref="B20:C23"/>
    <mergeCell ref="B25:C25"/>
    <mergeCell ref="D25:E25"/>
    <mergeCell ref="B29:E29"/>
    <mergeCell ref="B32:B35"/>
    <mergeCell ref="C32:E32"/>
    <mergeCell ref="D33:E33"/>
    <mergeCell ref="D35:E35"/>
    <mergeCell ref="D34:E34"/>
    <mergeCell ref="B30:B31"/>
    <mergeCell ref="C30:E30"/>
    <mergeCell ref="C31:E31"/>
    <mergeCell ref="C63:E63"/>
    <mergeCell ref="C66:E66"/>
    <mergeCell ref="C67:E67"/>
    <mergeCell ref="C43:E43"/>
    <mergeCell ref="C40:E40"/>
    <mergeCell ref="B47:E47"/>
    <mergeCell ref="C37:E37"/>
    <mergeCell ref="C38:E38"/>
    <mergeCell ref="C39:E39"/>
    <mergeCell ref="B40:B45"/>
    <mergeCell ref="C41:E41"/>
    <mergeCell ref="C42:E42"/>
    <mergeCell ref="C44:E44"/>
    <mergeCell ref="C45:E45"/>
    <mergeCell ref="B36:B39"/>
    <mergeCell ref="C36:E36"/>
    <mergeCell ref="B133:E133"/>
    <mergeCell ref="B136:E136"/>
    <mergeCell ref="B137:E137"/>
    <mergeCell ref="B138:E138"/>
    <mergeCell ref="B139:E139"/>
    <mergeCell ref="C76:E76"/>
    <mergeCell ref="B54:E54"/>
    <mergeCell ref="E56:E59"/>
    <mergeCell ref="B53:E53"/>
    <mergeCell ref="C74:E74"/>
    <mergeCell ref="C75:E75"/>
    <mergeCell ref="B74:B77"/>
    <mergeCell ref="C77:E77"/>
    <mergeCell ref="D71:E71"/>
    <mergeCell ref="D69:E69"/>
    <mergeCell ref="B63:B71"/>
    <mergeCell ref="D68:E68"/>
    <mergeCell ref="D70:E70"/>
    <mergeCell ref="D65:E65"/>
    <mergeCell ref="D64:E64"/>
    <mergeCell ref="B152:E152"/>
    <mergeCell ref="B153:E153"/>
    <mergeCell ref="B154:E154"/>
    <mergeCell ref="B155:E155"/>
    <mergeCell ref="B145:E145"/>
    <mergeCell ref="B149:E149"/>
    <mergeCell ref="B150:E150"/>
    <mergeCell ref="B151:E151"/>
    <mergeCell ref="B140:E140"/>
    <mergeCell ref="B141:E141"/>
    <mergeCell ref="B142:E142"/>
    <mergeCell ref="B143:E143"/>
    <mergeCell ref="B144:E144"/>
    <mergeCell ref="B167:E167"/>
    <mergeCell ref="B170:E170"/>
    <mergeCell ref="B173:E173"/>
    <mergeCell ref="B176:E176"/>
    <mergeCell ref="F176:I176"/>
    <mergeCell ref="B156:C156"/>
    <mergeCell ref="B163:E163"/>
    <mergeCell ref="B164:E164"/>
    <mergeCell ref="B165:E165"/>
    <mergeCell ref="B166:E166"/>
    <mergeCell ref="B192:E192"/>
    <mergeCell ref="B193:E193"/>
    <mergeCell ref="B201:E201"/>
    <mergeCell ref="B203:E203"/>
    <mergeCell ref="B204:E204"/>
    <mergeCell ref="F178:I178"/>
    <mergeCell ref="B180:E180"/>
    <mergeCell ref="B181:E181"/>
    <mergeCell ref="C189:E189"/>
    <mergeCell ref="C190:E190"/>
    <mergeCell ref="B228:E228"/>
    <mergeCell ref="C231:C233"/>
    <mergeCell ref="C207:E207"/>
    <mergeCell ref="B217:E217"/>
    <mergeCell ref="B218:E218"/>
    <mergeCell ref="B219:E222"/>
    <mergeCell ref="B223:E223"/>
    <mergeCell ref="B224:E224"/>
    <mergeCell ref="B205:E205"/>
    <mergeCell ref="C206:E206"/>
    <mergeCell ref="C208:E208"/>
    <mergeCell ref="B209:C209"/>
    <mergeCell ref="D211:E214"/>
    <mergeCell ref="B79:E79"/>
    <mergeCell ref="E81:E84"/>
    <mergeCell ref="B88:B96"/>
    <mergeCell ref="C88:E88"/>
    <mergeCell ref="D89:E89"/>
    <mergeCell ref="D90:E90"/>
    <mergeCell ref="C91:E91"/>
    <mergeCell ref="C92:E92"/>
    <mergeCell ref="D93:E93"/>
    <mergeCell ref="D94:E94"/>
    <mergeCell ref="D95:E95"/>
    <mergeCell ref="D96:E96"/>
    <mergeCell ref="D123:E123"/>
    <mergeCell ref="B97:B104"/>
    <mergeCell ref="C97:E97"/>
    <mergeCell ref="C98:E98"/>
    <mergeCell ref="C99:E99"/>
    <mergeCell ref="C100:E100"/>
    <mergeCell ref="C101:E101"/>
    <mergeCell ref="C102:E102"/>
    <mergeCell ref="C103:E103"/>
    <mergeCell ref="C104:E104"/>
    <mergeCell ref="B78:E78"/>
    <mergeCell ref="B107:E107"/>
    <mergeCell ref="B80:E80"/>
    <mergeCell ref="B55:E55"/>
    <mergeCell ref="B124:B131"/>
    <mergeCell ref="C124:E124"/>
    <mergeCell ref="C125:E125"/>
    <mergeCell ref="C126:E126"/>
    <mergeCell ref="C127:E127"/>
    <mergeCell ref="C128:E128"/>
    <mergeCell ref="C129:E129"/>
    <mergeCell ref="C130:E130"/>
    <mergeCell ref="C131:E131"/>
    <mergeCell ref="B106:E106"/>
    <mergeCell ref="E108:E111"/>
    <mergeCell ref="B115:B123"/>
    <mergeCell ref="C115:E115"/>
    <mergeCell ref="D116:E116"/>
    <mergeCell ref="D117:E117"/>
    <mergeCell ref="C118:E118"/>
    <mergeCell ref="C119:E119"/>
    <mergeCell ref="D120:E120"/>
    <mergeCell ref="D121:E121"/>
    <mergeCell ref="D122:E122"/>
  </mergeCells>
  <conditionalFormatting sqref="B187 B189:B190">
    <cfRule type="expression" dxfId="34" priority="96">
      <formula>$B$185=TRUE</formula>
    </cfRule>
    <cfRule type="expression" dxfId="33" priority="97">
      <formula>$B$303=TRUE</formula>
    </cfRule>
    <cfRule type="expression" dxfId="32" priority="98">
      <formula>$B$281=TRUE</formula>
    </cfRule>
  </conditionalFormatting>
  <conditionalFormatting sqref="B187">
    <cfRule type="expression" dxfId="31" priority="102">
      <formula>$B$183=TRUE</formula>
    </cfRule>
    <cfRule type="expression" dxfId="30" priority="103">
      <formula>$B$301=TRUE</formula>
    </cfRule>
    <cfRule type="expression" dxfId="29" priority="104">
      <formula>$B$279=TRUE</formula>
    </cfRule>
  </conditionalFormatting>
  <conditionalFormatting sqref="B189:B190">
    <cfRule type="expression" dxfId="28" priority="105">
      <formula>$B$184=TRUE</formula>
    </cfRule>
    <cfRule type="expression" dxfId="27" priority="106">
      <formula>$B$302=TRUE</formula>
    </cfRule>
    <cfRule type="expression" dxfId="26" priority="107">
      <formula>$B$280=TRUE</formula>
    </cfRule>
  </conditionalFormatting>
  <conditionalFormatting sqref="B186:E187">
    <cfRule type="expression" dxfId="25" priority="108">
      <formula>$B$184=TRUE</formula>
    </cfRule>
    <cfRule type="expression" dxfId="24" priority="109">
      <formula>$B$302=TRUE</formula>
    </cfRule>
  </conditionalFormatting>
  <conditionalFormatting sqref="B188:E190">
    <cfRule type="expression" dxfId="23" priority="110">
      <formula>$B$183=TRUE</formula>
    </cfRule>
    <cfRule type="expression" dxfId="22" priority="111">
      <formula>$B$301=TRUE</formula>
    </cfRule>
  </conditionalFormatting>
  <conditionalFormatting sqref="C68:D68 C71:E71 C96:E96 C123:E123">
    <cfRule type="expression" dxfId="21" priority="39">
      <formula>$C$65=TRUE</formula>
    </cfRule>
  </conditionalFormatting>
  <conditionalFormatting sqref="C70:D70">
    <cfRule type="expression" dxfId="20" priority="38">
      <formula>$C$65=TRUE</formula>
    </cfRule>
  </conditionalFormatting>
  <conditionalFormatting sqref="C93:D93">
    <cfRule type="expression" dxfId="19" priority="8">
      <formula>$C$65=TRUE</formula>
    </cfRule>
  </conditionalFormatting>
  <conditionalFormatting sqref="C95:D95">
    <cfRule type="expression" dxfId="18" priority="7">
      <formula>$C$65=TRUE</formula>
    </cfRule>
  </conditionalFormatting>
  <conditionalFormatting sqref="C120:D120">
    <cfRule type="expression" dxfId="17" priority="3">
      <formula>$C$65=TRUE</formula>
    </cfRule>
  </conditionalFormatting>
  <conditionalFormatting sqref="C122:D122">
    <cfRule type="expression" dxfId="16" priority="2">
      <formula>$C$65=TRUE</formula>
    </cfRule>
  </conditionalFormatting>
  <conditionalFormatting sqref="C63:E63">
    <cfRule type="expression" dxfId="15" priority="33">
      <formula>$C$65=TRUE</formula>
    </cfRule>
  </conditionalFormatting>
  <conditionalFormatting sqref="C66:E67">
    <cfRule type="expression" dxfId="14" priority="54">
      <formula>$C$65=TRUE</formula>
    </cfRule>
  </conditionalFormatting>
  <conditionalFormatting sqref="C69:E69">
    <cfRule type="expression" dxfId="13" priority="55">
      <formula>$C$65=TRUE</formula>
    </cfRule>
  </conditionalFormatting>
  <conditionalFormatting sqref="C88:E88">
    <cfRule type="expression" dxfId="12" priority="6">
      <formula>$C$65=TRUE</formula>
    </cfRule>
  </conditionalFormatting>
  <conditionalFormatting sqref="C91:E92">
    <cfRule type="expression" dxfId="11" priority="9">
      <formula>$C$65=TRUE</formula>
    </cfRule>
  </conditionalFormatting>
  <conditionalFormatting sqref="C94:E94">
    <cfRule type="expression" dxfId="10" priority="10">
      <formula>$C$65=TRUE</formula>
    </cfRule>
  </conditionalFormatting>
  <conditionalFormatting sqref="C115:E115">
    <cfRule type="expression" dxfId="9" priority="1">
      <formula>$C$65=TRUE</formula>
    </cfRule>
  </conditionalFormatting>
  <conditionalFormatting sqref="C118:E119">
    <cfRule type="expression" dxfId="8" priority="4">
      <formula>$C$65=TRUE</formula>
    </cfRule>
  </conditionalFormatting>
  <conditionalFormatting sqref="C121:E121">
    <cfRule type="expression" dxfId="7" priority="5">
      <formula>$C$65=TRUE</formula>
    </cfRule>
  </conditionalFormatting>
  <dataValidations count="10">
    <dataValidation type="list" allowBlank="1" showInputMessage="1" sqref="E113" xr:uid="{A627E7A4-3CE1-477C-B035-9443F50DE202}">
      <formula1>INDIRECT(F100)</formula1>
    </dataValidation>
    <dataValidation type="list" allowBlank="1" showInputMessage="1" sqref="C113:D113" xr:uid="{44D9D2A0-8E40-4229-83E9-50B977E9C942}">
      <formula1>INDIRECT(E100)</formula1>
    </dataValidation>
    <dataValidation type="list" allowBlank="1" showInputMessage="1" showErrorMessage="1" sqref="C62:E62 C87:E87 C114:E114" xr:uid="{98CA1EA4-0EA1-448C-9F13-A93C8460A55C}">
      <formula1>Sector_Specific_Growth_Skills</formula1>
    </dataValidation>
    <dataValidation type="list" allowBlank="1" showInputMessage="1" showErrorMessage="1" sqref="C32:E32" xr:uid="{16FC43CD-C637-45E2-9C08-295B236381BD}">
      <formula1>Market_Strategy</formula1>
    </dataValidation>
    <dataValidation type="list" allowBlank="1" showInputMessage="1" showErrorMessage="1" sqref="D18:E18" xr:uid="{41667AEB-3663-4C91-901E-E988F26C2E49}">
      <formula1>Sector</formula1>
    </dataValidation>
    <dataValidation type="list" allowBlank="1" showInputMessage="1" sqref="E49:E51" xr:uid="{C8BD3B48-775C-45AA-B627-691D842D52C3}">
      <formula1>INDIRECT(D49)</formula1>
    </dataValidation>
    <dataValidation type="list" allowBlank="1" showInputMessage="1" sqref="D61" xr:uid="{6449AC8A-848F-4055-A885-FC3707426177}">
      <formula1>INDIRECT(E49)</formula1>
    </dataValidation>
    <dataValidation type="list" allowBlank="1" showInputMessage="1" sqref="C61" xr:uid="{B3B80516-015B-479F-9B5F-9C3A94345062}">
      <formula1>INDIRECT(E49)</formula1>
    </dataValidation>
    <dataValidation type="list" allowBlank="1" showInputMessage="1" sqref="E61" xr:uid="{A6B69B01-4E99-4BD9-B30F-6D9553286350}">
      <formula1>INDIRECT(E49)</formula1>
    </dataValidation>
    <dataValidation type="list" allowBlank="1" showInputMessage="1" sqref="C86:E86" xr:uid="{1F783882-FDD5-42C1-8A7D-38C5CB8B191E}">
      <formula1>INDIRECT(#REF!)</formula1>
    </dataValidation>
  </dataValidations>
  <hyperlinks>
    <hyperlink ref="B157" location="_ftnref1" display="_ftnref1" xr:uid="{6D8939A0-F072-458A-AE9B-A3D62BDA994A}"/>
    <hyperlink ref="B158" location="_ftnref2" display="_ftnref2" xr:uid="{FE791DB0-2EFE-4DB9-87E0-ED10435059FE}"/>
    <hyperlink ref="B159" location="_ftnref3" display="_ftnref3" xr:uid="{7ACC6F7B-72F7-41E7-AD27-A274E2A46305}"/>
  </hyperlinks>
  <pageMargins left="0.7" right="0.7" top="0.75" bottom="0.75" header="0.3" footer="0.3"/>
  <pageSetup paperSize="9" scale="91"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0DD495A6-883A-462D-9FF8-C068F059C7FD}">
          <x14:formula1>
            <xm:f>'Data Validation List'!$D$1:$O$1</xm:f>
          </x14:formula1>
          <xm:sqref>D49:D51</xm:sqref>
        </x14:dataValidation>
        <x14:dataValidation type="list" allowBlank="1" showInputMessage="1" showErrorMessage="1" xr:uid="{BA6C0D45-ADC8-4EFD-AA85-84795E71C831}">
          <x14:formula1>
            <xm:f>'Data Validation List'!$AU$1:$BK$1</xm:f>
          </x14:formula1>
          <xm:sqref>C69 C123 C94 C96 C121 C71</xm:sqref>
        </x14:dataValidation>
        <x14:dataValidation type="list" allowBlank="1" showInputMessage="1" showErrorMessage="1" xr:uid="{4F76C7B1-8EE4-4712-A74B-3584E6104A59}">
          <x14:formula1>
            <xm:f>'Data Validation List'!$BQ:$BQ</xm:f>
          </x14:formula1>
          <xm:sqref>C73:E73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8DD8A-DC66-47E4-952B-3D959D9FFFD1}">
  <sheetPr codeName="Sheet2"/>
  <dimension ref="B1:AK13"/>
  <sheetViews>
    <sheetView zoomScale="80" zoomScaleNormal="80" workbookViewId="0">
      <selection activeCell="C4" sqref="C4"/>
    </sheetView>
  </sheetViews>
  <sheetFormatPr defaultColWidth="8.81640625" defaultRowHeight="15" customHeight="1" x14ac:dyDescent="0.35"/>
  <cols>
    <col min="1" max="1" width="6.26953125" customWidth="1"/>
    <col min="2" max="2" width="7.81640625" customWidth="1"/>
    <col min="3" max="3" width="13.7265625" customWidth="1"/>
    <col min="4" max="6" width="15" customWidth="1"/>
    <col min="7" max="12" width="15.54296875" customWidth="1"/>
    <col min="13" max="13" width="16.7265625" customWidth="1"/>
    <col min="14" max="15" width="14.453125" hidden="1" customWidth="1"/>
    <col min="16" max="19" width="14.453125" customWidth="1"/>
    <col min="20" max="22" width="14.453125" hidden="1" customWidth="1"/>
    <col min="23" max="23" width="14.453125" customWidth="1"/>
    <col min="24" max="27" width="14.453125" hidden="1" customWidth="1"/>
    <col min="28" max="30" width="14.453125" customWidth="1"/>
    <col min="31" max="33" width="14.453125" hidden="1" customWidth="1"/>
    <col min="34" max="35" width="14.453125" customWidth="1"/>
  </cols>
  <sheetData>
    <row r="1" spans="2:33" s="10" customFormat="1" ht="60" customHeight="1" thickBot="1" x14ac:dyDescent="0.4">
      <c r="C1" s="49"/>
      <c r="D1" s="49"/>
      <c r="E1" s="49"/>
      <c r="F1" s="49"/>
      <c r="G1" s="49"/>
      <c r="H1" s="49"/>
      <c r="I1" s="49"/>
      <c r="J1" s="49"/>
      <c r="K1" s="49"/>
      <c r="L1" s="49"/>
      <c r="M1" s="49"/>
      <c r="N1" s="49"/>
      <c r="O1" s="49"/>
      <c r="P1" s="49"/>
      <c r="Q1" s="49"/>
      <c r="R1" s="49"/>
      <c r="S1" s="49"/>
      <c r="T1" s="49"/>
      <c r="V1" s="50"/>
    </row>
    <row r="2" spans="2:33" s="11" customFormat="1" ht="17.25" customHeight="1" thickBot="1" x14ac:dyDescent="0.45">
      <c r="B2" s="257" t="s">
        <v>582</v>
      </c>
      <c r="C2" s="258"/>
      <c r="D2" s="258"/>
      <c r="E2" s="258"/>
      <c r="F2" s="258"/>
      <c r="G2" s="258"/>
      <c r="H2" s="258"/>
      <c r="I2" s="258"/>
      <c r="J2" s="258"/>
      <c r="K2" s="258"/>
      <c r="L2" s="258"/>
      <c r="M2" s="258"/>
      <c r="N2" s="258"/>
      <c r="O2" s="258"/>
      <c r="P2" s="258"/>
      <c r="Q2" s="259"/>
      <c r="R2" s="348" t="s">
        <v>581</v>
      </c>
      <c r="S2" s="348"/>
      <c r="T2" s="348"/>
      <c r="U2" s="348"/>
      <c r="V2" s="348"/>
      <c r="W2" s="348"/>
      <c r="X2" s="348"/>
      <c r="Y2" s="348"/>
      <c r="Z2" s="348"/>
      <c r="AA2" s="349"/>
      <c r="AB2" s="347" t="s">
        <v>610</v>
      </c>
      <c r="AC2" s="348"/>
      <c r="AD2" s="348"/>
      <c r="AE2" s="348"/>
      <c r="AF2" s="348"/>
      <c r="AG2" s="349"/>
    </row>
    <row r="3" spans="2:33" s="12" customFormat="1" ht="44.25" customHeight="1" x14ac:dyDescent="0.35">
      <c r="B3" s="418" t="s">
        <v>159</v>
      </c>
      <c r="C3" s="417" t="s">
        <v>161</v>
      </c>
      <c r="D3" s="417" t="s">
        <v>162</v>
      </c>
      <c r="E3" s="417" t="s">
        <v>163</v>
      </c>
      <c r="F3" s="417" t="s">
        <v>164</v>
      </c>
      <c r="G3" s="417" t="s">
        <v>165</v>
      </c>
      <c r="H3" s="417" t="s">
        <v>166</v>
      </c>
      <c r="I3" s="417" t="s">
        <v>167</v>
      </c>
      <c r="J3" s="417" t="s">
        <v>608</v>
      </c>
      <c r="K3" s="417" t="s">
        <v>168</v>
      </c>
      <c r="L3" s="417" t="s">
        <v>169</v>
      </c>
      <c r="M3" s="417" t="s">
        <v>609</v>
      </c>
      <c r="N3" s="417" t="s">
        <v>170</v>
      </c>
      <c r="O3" s="428" t="s">
        <v>171</v>
      </c>
      <c r="P3" s="417" t="s">
        <v>176</v>
      </c>
      <c r="Q3" s="419" t="s">
        <v>177</v>
      </c>
      <c r="R3" s="174" t="s">
        <v>160</v>
      </c>
      <c r="S3" s="52" t="s">
        <v>172</v>
      </c>
      <c r="T3" s="52" t="s">
        <v>173</v>
      </c>
      <c r="U3" s="52" t="s">
        <v>174</v>
      </c>
      <c r="V3" s="52" t="s">
        <v>611</v>
      </c>
      <c r="W3" s="52" t="s">
        <v>175</v>
      </c>
      <c r="X3" s="52" t="s">
        <v>173</v>
      </c>
      <c r="Y3" s="52" t="s">
        <v>174</v>
      </c>
      <c r="Z3" s="52" t="s">
        <v>611</v>
      </c>
      <c r="AA3" s="52" t="s">
        <v>612</v>
      </c>
      <c r="AB3" s="178" t="s">
        <v>178</v>
      </c>
      <c r="AC3" s="179" t="s">
        <v>580</v>
      </c>
      <c r="AD3" s="180" t="s">
        <v>179</v>
      </c>
      <c r="AE3" s="181" t="s">
        <v>180</v>
      </c>
      <c r="AF3" s="181" t="s">
        <v>181</v>
      </c>
      <c r="AG3" s="182" t="s">
        <v>182</v>
      </c>
    </row>
    <row r="4" spans="2:33" ht="16" x14ac:dyDescent="0.4">
      <c r="B4" s="411">
        <v>1</v>
      </c>
      <c r="C4" s="153"/>
      <c r="D4" s="27"/>
      <c r="E4" s="27"/>
      <c r="F4" s="27"/>
      <c r="G4" s="27"/>
      <c r="H4" s="28"/>
      <c r="I4" s="28"/>
      <c r="J4" s="28"/>
      <c r="K4" s="28"/>
      <c r="L4" s="28"/>
      <c r="M4" s="153"/>
      <c r="N4" s="420">
        <f ca="1">DATEDIF(M4,TODAY(),"Y")</f>
        <v>126</v>
      </c>
      <c r="O4" s="176">
        <v>0.7</v>
      </c>
      <c r="P4" s="175"/>
      <c r="Q4" s="423"/>
      <c r="R4" s="175"/>
      <c r="S4" s="29"/>
      <c r="T4" s="154">
        <f>MIN(S4*O4,5000)</f>
        <v>0</v>
      </c>
      <c r="U4" s="154">
        <f>MIN(S4*O4,5000)</f>
        <v>0</v>
      </c>
      <c r="V4" s="154">
        <f>U4*9</f>
        <v>0</v>
      </c>
      <c r="W4" s="29"/>
      <c r="X4" s="154">
        <f>MIN(O4*W4,3000)</f>
        <v>0</v>
      </c>
      <c r="Y4" s="154">
        <f>MIN(O4*W4,3000)</f>
        <v>0</v>
      </c>
      <c r="Z4" s="154">
        <f>Y4*9</f>
        <v>0</v>
      </c>
      <c r="AA4" s="155">
        <f>SUM(V4+Z4)</f>
        <v>0</v>
      </c>
      <c r="AB4" s="425"/>
      <c r="AC4" s="27"/>
      <c r="AD4" s="27"/>
      <c r="AE4" s="37">
        <f>'Application '!D$16</f>
        <v>0</v>
      </c>
      <c r="AF4" s="37">
        <f>'Application '!D$15</f>
        <v>0</v>
      </c>
      <c r="AG4" s="39" t="str">
        <f>IF('Application '!D$18="Please select one option","",'Application '!D$18)</f>
        <v>Please select one option from the drop-down list</v>
      </c>
    </row>
    <row r="5" spans="2:33" ht="16" x14ac:dyDescent="0.4">
      <c r="B5" s="411">
        <v>2</v>
      </c>
      <c r="C5" s="153"/>
      <c r="D5" s="27"/>
      <c r="E5" s="27"/>
      <c r="F5" s="27"/>
      <c r="G5" s="27"/>
      <c r="H5" s="28"/>
      <c r="I5" s="28"/>
      <c r="J5" s="28"/>
      <c r="K5" s="28"/>
      <c r="L5" s="28"/>
      <c r="M5" s="153"/>
      <c r="N5" s="420">
        <f t="shared" ref="N5:N13" ca="1" si="0">DATEDIF(M5,TODAY(),"Y")</f>
        <v>126</v>
      </c>
      <c r="O5" s="176">
        <v>0.7</v>
      </c>
      <c r="P5" s="175"/>
      <c r="Q5" s="423"/>
      <c r="R5" s="175"/>
      <c r="S5" s="29"/>
      <c r="T5" s="30">
        <f>MIN(S5*O5,5000)</f>
        <v>0</v>
      </c>
      <c r="U5" s="30">
        <f>MIN(S5*O5,5000)</f>
        <v>0</v>
      </c>
      <c r="V5" s="30">
        <f t="shared" ref="V5:V13" si="1">U5*9</f>
        <v>0</v>
      </c>
      <c r="W5" s="29"/>
      <c r="X5" s="30">
        <f>MIN(O5*W5,3000)</f>
        <v>0</v>
      </c>
      <c r="Y5" s="30">
        <f>MIN(O5*W5,3000)</f>
        <v>0</v>
      </c>
      <c r="Z5" s="30">
        <f t="shared" ref="Z5:Z13" si="2">Y5*9</f>
        <v>0</v>
      </c>
      <c r="AA5" s="31">
        <f t="shared" ref="AA5:AA13" si="3">SUM(V5+Z5)</f>
        <v>0</v>
      </c>
      <c r="AB5" s="425"/>
      <c r="AC5" s="27"/>
      <c r="AD5" s="27"/>
      <c r="AE5" s="37">
        <f>'Application '!D$16</f>
        <v>0</v>
      </c>
      <c r="AF5" s="37">
        <f>'Application '!D$15</f>
        <v>0</v>
      </c>
      <c r="AG5" s="39" t="str">
        <f>IF('Application '!D$18="Please select one option","",'Application '!D$18)</f>
        <v>Please select one option from the drop-down list</v>
      </c>
    </row>
    <row r="6" spans="2:33" ht="16" x14ac:dyDescent="0.4">
      <c r="B6" s="411">
        <v>3</v>
      </c>
      <c r="C6" s="153"/>
      <c r="D6" s="27"/>
      <c r="E6" s="27"/>
      <c r="F6" s="27"/>
      <c r="G6" s="27"/>
      <c r="H6" s="28"/>
      <c r="I6" s="28"/>
      <c r="J6" s="28"/>
      <c r="K6" s="28"/>
      <c r="L6" s="28"/>
      <c r="M6" s="153"/>
      <c r="N6" s="420">
        <f t="shared" ca="1" si="0"/>
        <v>126</v>
      </c>
      <c r="O6" s="176">
        <v>0.7</v>
      </c>
      <c r="P6" s="175"/>
      <c r="Q6" s="423"/>
      <c r="R6" s="175"/>
      <c r="S6" s="29"/>
      <c r="T6" s="30">
        <f>MIN(S6*O6,5000)</f>
        <v>0</v>
      </c>
      <c r="U6" s="30">
        <f>MIN(S6*O6,5000)</f>
        <v>0</v>
      </c>
      <c r="V6" s="30">
        <f t="shared" si="1"/>
        <v>0</v>
      </c>
      <c r="W6" s="29"/>
      <c r="X6" s="30">
        <f>MIN(O6*W6,3000)</f>
        <v>0</v>
      </c>
      <c r="Y6" s="30">
        <f>MIN(O6*W6,3000)</f>
        <v>0</v>
      </c>
      <c r="Z6" s="30">
        <f t="shared" si="2"/>
        <v>0</v>
      </c>
      <c r="AA6" s="31">
        <f t="shared" si="3"/>
        <v>0</v>
      </c>
      <c r="AB6" s="425"/>
      <c r="AC6" s="27"/>
      <c r="AD6" s="27"/>
      <c r="AE6" s="37">
        <f>'Application '!D$16</f>
        <v>0</v>
      </c>
      <c r="AF6" s="37">
        <f>'Application '!D$15</f>
        <v>0</v>
      </c>
      <c r="AG6" s="39" t="str">
        <f>IF('Application '!D$18="Please select one option","",'Application '!D$18)</f>
        <v>Please select one option from the drop-down list</v>
      </c>
    </row>
    <row r="7" spans="2:33" ht="16" x14ac:dyDescent="0.4">
      <c r="B7" s="411">
        <v>4</v>
      </c>
      <c r="C7" s="153"/>
      <c r="D7" s="27"/>
      <c r="E7" s="27"/>
      <c r="F7" s="27"/>
      <c r="G7" s="27"/>
      <c r="H7" s="28"/>
      <c r="I7" s="28"/>
      <c r="J7" s="28"/>
      <c r="K7" s="28"/>
      <c r="L7" s="28"/>
      <c r="M7" s="153"/>
      <c r="N7" s="420">
        <f t="shared" ca="1" si="0"/>
        <v>126</v>
      </c>
      <c r="O7" s="176">
        <v>0.7</v>
      </c>
      <c r="P7" s="175"/>
      <c r="Q7" s="423"/>
      <c r="R7" s="175"/>
      <c r="S7" s="29"/>
      <c r="T7" s="30">
        <f>MIN(S7*O7,5000)</f>
        <v>0</v>
      </c>
      <c r="U7" s="30">
        <f>MIN(S7*O7,5000)</f>
        <v>0</v>
      </c>
      <c r="V7" s="30">
        <f t="shared" si="1"/>
        <v>0</v>
      </c>
      <c r="W7" s="29"/>
      <c r="X7" s="30">
        <f>MIN(O7*W7,3000)</f>
        <v>0</v>
      </c>
      <c r="Y7" s="30">
        <f>MIN(O7*W7,3000)</f>
        <v>0</v>
      </c>
      <c r="Z7" s="30">
        <f t="shared" si="2"/>
        <v>0</v>
      </c>
      <c r="AA7" s="31">
        <f t="shared" si="3"/>
        <v>0</v>
      </c>
      <c r="AB7" s="426"/>
      <c r="AC7" s="32"/>
      <c r="AD7" s="32"/>
      <c r="AE7" s="37">
        <f>'Application '!D$16</f>
        <v>0</v>
      </c>
      <c r="AF7" s="37">
        <f>'Application '!D$15</f>
        <v>0</v>
      </c>
      <c r="AG7" s="39" t="str">
        <f>IF('Application '!D$18="Please select one option","",'Application '!D$18)</f>
        <v>Please select one option from the drop-down list</v>
      </c>
    </row>
    <row r="8" spans="2:33" ht="16" x14ac:dyDescent="0.4">
      <c r="B8" s="411">
        <v>5</v>
      </c>
      <c r="C8" s="153"/>
      <c r="D8" s="27"/>
      <c r="E8" s="27"/>
      <c r="F8" s="27"/>
      <c r="G8" s="27"/>
      <c r="H8" s="28"/>
      <c r="I8" s="28"/>
      <c r="J8" s="28"/>
      <c r="K8" s="28"/>
      <c r="L8" s="28"/>
      <c r="M8" s="153"/>
      <c r="N8" s="420">
        <f t="shared" ca="1" si="0"/>
        <v>126</v>
      </c>
      <c r="O8" s="176">
        <v>0.7</v>
      </c>
      <c r="P8" s="175"/>
      <c r="Q8" s="423"/>
      <c r="R8" s="175"/>
      <c r="S8" s="29"/>
      <c r="T8" s="30">
        <f>MIN(S8*O8,5000)</f>
        <v>0</v>
      </c>
      <c r="U8" s="30">
        <f>MIN(S8*O8,5000)</f>
        <v>0</v>
      </c>
      <c r="V8" s="30">
        <f t="shared" si="1"/>
        <v>0</v>
      </c>
      <c r="W8" s="29"/>
      <c r="X8" s="30">
        <f>MIN(O8*W8,3000)</f>
        <v>0</v>
      </c>
      <c r="Y8" s="30">
        <f>MIN(O8*W8,3000)</f>
        <v>0</v>
      </c>
      <c r="Z8" s="30">
        <f t="shared" si="2"/>
        <v>0</v>
      </c>
      <c r="AA8" s="31">
        <f t="shared" si="3"/>
        <v>0</v>
      </c>
      <c r="AB8" s="426"/>
      <c r="AC8" s="32"/>
      <c r="AD8" s="32"/>
      <c r="AE8" s="37">
        <f>'Application '!D$16</f>
        <v>0</v>
      </c>
      <c r="AF8" s="37">
        <f>'Application '!D$15</f>
        <v>0</v>
      </c>
      <c r="AG8" s="39" t="str">
        <f>IF('Application '!D$18="Please select one option","",'Application '!D$18)</f>
        <v>Please select one option from the drop-down list</v>
      </c>
    </row>
    <row r="9" spans="2:33" ht="16" x14ac:dyDescent="0.4">
      <c r="B9" s="411">
        <v>6</v>
      </c>
      <c r="C9" s="153"/>
      <c r="D9" s="27"/>
      <c r="E9" s="27"/>
      <c r="F9" s="27"/>
      <c r="G9" s="27"/>
      <c r="H9" s="28"/>
      <c r="I9" s="28"/>
      <c r="J9" s="28"/>
      <c r="K9" s="28"/>
      <c r="L9" s="28"/>
      <c r="M9" s="153"/>
      <c r="N9" s="420">
        <f t="shared" ca="1" si="0"/>
        <v>126</v>
      </c>
      <c r="O9" s="176">
        <v>0.7</v>
      </c>
      <c r="P9" s="175"/>
      <c r="Q9" s="423"/>
      <c r="R9" s="175"/>
      <c r="S9" s="29"/>
      <c r="T9" s="30">
        <f>MIN(S9*O9,5000)</f>
        <v>0</v>
      </c>
      <c r="U9" s="30">
        <f>MIN(S9*O9,5000)</f>
        <v>0</v>
      </c>
      <c r="V9" s="30">
        <f t="shared" si="1"/>
        <v>0</v>
      </c>
      <c r="W9" s="29"/>
      <c r="X9" s="30">
        <f>MIN(O9*W9,3000)</f>
        <v>0</v>
      </c>
      <c r="Y9" s="30">
        <f>MIN(O9*W9,3000)</f>
        <v>0</v>
      </c>
      <c r="Z9" s="30">
        <f t="shared" si="2"/>
        <v>0</v>
      </c>
      <c r="AA9" s="31">
        <f t="shared" si="3"/>
        <v>0</v>
      </c>
      <c r="AB9" s="426"/>
      <c r="AC9" s="32"/>
      <c r="AD9" s="32"/>
      <c r="AE9" s="37">
        <f>'Application '!D$16</f>
        <v>0</v>
      </c>
      <c r="AF9" s="37">
        <f>'Application '!D$15</f>
        <v>0</v>
      </c>
      <c r="AG9" s="39" t="str">
        <f>IF('Application '!D$18="Please select one option","",'Application '!D$18)</f>
        <v>Please select one option from the drop-down list</v>
      </c>
    </row>
    <row r="10" spans="2:33" ht="16" x14ac:dyDescent="0.4">
      <c r="B10" s="411">
        <v>7</v>
      </c>
      <c r="C10" s="153"/>
      <c r="D10" s="27"/>
      <c r="E10" s="27"/>
      <c r="F10" s="27"/>
      <c r="G10" s="27"/>
      <c r="H10" s="28"/>
      <c r="I10" s="28"/>
      <c r="J10" s="28"/>
      <c r="K10" s="28"/>
      <c r="L10" s="28"/>
      <c r="M10" s="153"/>
      <c r="N10" s="420">
        <f t="shared" ca="1" si="0"/>
        <v>126</v>
      </c>
      <c r="O10" s="176">
        <v>0.7</v>
      </c>
      <c r="P10" s="175"/>
      <c r="Q10" s="423"/>
      <c r="R10" s="175"/>
      <c r="S10" s="29"/>
      <c r="T10" s="30">
        <f>MIN(S10*O10,5000)</f>
        <v>0</v>
      </c>
      <c r="U10" s="30">
        <f>MIN(S10*O10,5000)</f>
        <v>0</v>
      </c>
      <c r="V10" s="30">
        <f t="shared" si="1"/>
        <v>0</v>
      </c>
      <c r="W10" s="29"/>
      <c r="X10" s="30">
        <f>MIN(O10*W10,3000)</f>
        <v>0</v>
      </c>
      <c r="Y10" s="30">
        <f>MIN(O10*W10,3000)</f>
        <v>0</v>
      </c>
      <c r="Z10" s="30">
        <f t="shared" si="2"/>
        <v>0</v>
      </c>
      <c r="AA10" s="31">
        <f t="shared" si="3"/>
        <v>0</v>
      </c>
      <c r="AB10" s="426"/>
      <c r="AC10" s="32"/>
      <c r="AD10" s="32"/>
      <c r="AE10" s="37">
        <f>'Application '!D$16</f>
        <v>0</v>
      </c>
      <c r="AF10" s="37">
        <f>'Application '!D$15</f>
        <v>0</v>
      </c>
      <c r="AG10" s="39" t="str">
        <f>IF('Application '!D$18="Please select one option","",'Application '!D$18)</f>
        <v>Please select one option from the drop-down list</v>
      </c>
    </row>
    <row r="11" spans="2:33" ht="16" x14ac:dyDescent="0.4">
      <c r="B11" s="411">
        <v>8</v>
      </c>
      <c r="C11" s="153"/>
      <c r="D11" s="27"/>
      <c r="E11" s="27"/>
      <c r="F11" s="27"/>
      <c r="G11" s="27"/>
      <c r="H11" s="28"/>
      <c r="I11" s="28"/>
      <c r="J11" s="28"/>
      <c r="K11" s="28"/>
      <c r="L11" s="28"/>
      <c r="M11" s="153"/>
      <c r="N11" s="420">
        <f t="shared" ca="1" si="0"/>
        <v>126</v>
      </c>
      <c r="O11" s="176">
        <v>0.7</v>
      </c>
      <c r="P11" s="175"/>
      <c r="Q11" s="423"/>
      <c r="R11" s="175"/>
      <c r="S11" s="29"/>
      <c r="T11" s="30">
        <f>MIN(S11*O11,5000)</f>
        <v>0</v>
      </c>
      <c r="U11" s="30">
        <f>MIN(S11*O11,5000)</f>
        <v>0</v>
      </c>
      <c r="V11" s="30">
        <f t="shared" si="1"/>
        <v>0</v>
      </c>
      <c r="W11" s="29"/>
      <c r="X11" s="30">
        <f>MIN(O11*W11,3000)</f>
        <v>0</v>
      </c>
      <c r="Y11" s="30">
        <f>MIN(O11*W11,3000)</f>
        <v>0</v>
      </c>
      <c r="Z11" s="30">
        <f t="shared" si="2"/>
        <v>0</v>
      </c>
      <c r="AA11" s="31">
        <f t="shared" si="3"/>
        <v>0</v>
      </c>
      <c r="AB11" s="426"/>
      <c r="AC11" s="32"/>
      <c r="AD11" s="32"/>
      <c r="AE11" s="37">
        <f>'Application '!D$16</f>
        <v>0</v>
      </c>
      <c r="AF11" s="37">
        <f>'Application '!D$15</f>
        <v>0</v>
      </c>
      <c r="AG11" s="39" t="str">
        <f>IF('Application '!D$18="Please select one option","",'Application '!D$18)</f>
        <v>Please select one option from the drop-down list</v>
      </c>
    </row>
    <row r="12" spans="2:33" ht="16" x14ac:dyDescent="0.4">
      <c r="B12" s="411">
        <v>9</v>
      </c>
      <c r="C12" s="153"/>
      <c r="D12" s="27"/>
      <c r="E12" s="27"/>
      <c r="F12" s="27"/>
      <c r="G12" s="27"/>
      <c r="H12" s="28"/>
      <c r="I12" s="28"/>
      <c r="J12" s="28"/>
      <c r="K12" s="28"/>
      <c r="L12" s="28"/>
      <c r="M12" s="153"/>
      <c r="N12" s="420">
        <f t="shared" ca="1" si="0"/>
        <v>126</v>
      </c>
      <c r="O12" s="176">
        <v>0.7</v>
      </c>
      <c r="P12" s="175"/>
      <c r="Q12" s="423"/>
      <c r="R12" s="175"/>
      <c r="S12" s="29"/>
      <c r="T12" s="30">
        <f>MIN(S12*O12,5000)</f>
        <v>0</v>
      </c>
      <c r="U12" s="30">
        <f>MIN(S12*O12,5000)</f>
        <v>0</v>
      </c>
      <c r="V12" s="30">
        <f t="shared" si="1"/>
        <v>0</v>
      </c>
      <c r="W12" s="29"/>
      <c r="X12" s="30">
        <f>MIN(O12*W12,3000)</f>
        <v>0</v>
      </c>
      <c r="Y12" s="30">
        <f>MIN(O12*W12,3000)</f>
        <v>0</v>
      </c>
      <c r="Z12" s="30">
        <f t="shared" si="2"/>
        <v>0</v>
      </c>
      <c r="AA12" s="31">
        <f t="shared" si="3"/>
        <v>0</v>
      </c>
      <c r="AB12" s="426"/>
      <c r="AC12" s="32"/>
      <c r="AD12" s="32"/>
      <c r="AE12" s="37">
        <f>'Application '!D$16</f>
        <v>0</v>
      </c>
      <c r="AF12" s="37">
        <f>'Application '!D$15</f>
        <v>0</v>
      </c>
      <c r="AG12" s="39" t="str">
        <f>IF('Application '!D$18="Please select one option","",'Application '!D$18)</f>
        <v>Please select one option from the drop-down list</v>
      </c>
    </row>
    <row r="13" spans="2:33" ht="16.5" thickBot="1" x14ac:dyDescent="0.45">
      <c r="B13" s="412">
        <v>10</v>
      </c>
      <c r="C13" s="413"/>
      <c r="D13" s="414"/>
      <c r="E13" s="414"/>
      <c r="F13" s="414"/>
      <c r="G13" s="414"/>
      <c r="H13" s="415"/>
      <c r="I13" s="415"/>
      <c r="J13" s="416"/>
      <c r="K13" s="415"/>
      <c r="L13" s="415"/>
      <c r="M13" s="413"/>
      <c r="N13" s="421">
        <f t="shared" ca="1" si="0"/>
        <v>126</v>
      </c>
      <c r="O13" s="177">
        <v>0.7</v>
      </c>
      <c r="P13" s="422"/>
      <c r="Q13" s="424"/>
      <c r="R13" s="422"/>
      <c r="S13" s="33"/>
      <c r="T13" s="34">
        <f>MIN(S13*O13,5000)</f>
        <v>0</v>
      </c>
      <c r="U13" s="34">
        <f>MIN(S13*O13,5000)</f>
        <v>0</v>
      </c>
      <c r="V13" s="34">
        <f t="shared" si="1"/>
        <v>0</v>
      </c>
      <c r="W13" s="33"/>
      <c r="X13" s="34">
        <f>MIN(O13*W13,3000)</f>
        <v>0</v>
      </c>
      <c r="Y13" s="34">
        <f>MIN(O13*W13,3000)</f>
        <v>0</v>
      </c>
      <c r="Z13" s="34">
        <f t="shared" si="2"/>
        <v>0</v>
      </c>
      <c r="AA13" s="35">
        <f t="shared" si="3"/>
        <v>0</v>
      </c>
      <c r="AB13" s="427"/>
      <c r="AC13" s="36"/>
      <c r="AD13" s="36"/>
      <c r="AE13" s="38">
        <f>'Application '!D$16</f>
        <v>0</v>
      </c>
      <c r="AF13" s="38">
        <f>'Application '!D$15</f>
        <v>0</v>
      </c>
      <c r="AG13" s="51" t="str">
        <f>IF('Application '!D$18="Please select one option","",'Application '!D$18)</f>
        <v>Please select one option from the drop-down list</v>
      </c>
    </row>
  </sheetData>
  <mergeCells count="3">
    <mergeCell ref="AB2:AG2"/>
    <mergeCell ref="R2:AA2"/>
    <mergeCell ref="B2:Q2"/>
  </mergeCells>
  <conditionalFormatting sqref="J1 J3:J100">
    <cfRule type="expression" dxfId="6" priority="1">
      <formula>$I1= "Singapore Citizen (SC)"</formula>
    </cfRule>
  </conditionalFormatting>
  <dataValidations count="3">
    <dataValidation type="whole" operator="greaterThan" allowBlank="1" showInputMessage="1" showErrorMessage="1" errorTitle="Error" error="Please enter a valid age!" sqref="N4:N13" xr:uid="{1E5ADCF6-2965-4579-9C50-FB0B06C19F1C}">
      <formula1>16</formula1>
    </dataValidation>
    <dataValidation type="list" allowBlank="1" showInputMessage="1" showErrorMessage="1" sqref="I4:I13" xr:uid="{23E70E42-9693-4DA4-AAFB-1FFD5939FE93}">
      <formula1>"Singapore Citizen (SC), Permanent Resident (PR)"</formula1>
    </dataValidation>
    <dataValidation operator="greaterThan" showInputMessage="1" sqref="C4:C13 M4:M13" xr:uid="{54FA37F4-138E-4439-8060-5818736A3FC8}"/>
  </dataValidations>
  <hyperlinks>
    <hyperlink ref="AD3" r:id="rId1" xr:uid="{799938CE-36F3-4BBD-BCF3-E7DF06F2F381}"/>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8B637-9167-45EE-8340-B3C319728023}">
  <sheetPr codeName="Sheet3"/>
  <dimension ref="B1:M22"/>
  <sheetViews>
    <sheetView zoomScale="90" zoomScaleNormal="90" workbookViewId="0">
      <selection activeCell="D13" sqref="D13"/>
    </sheetView>
  </sheetViews>
  <sheetFormatPr defaultColWidth="8.81640625" defaultRowHeight="14.5" x14ac:dyDescent="0.35"/>
  <cols>
    <col min="2" max="2" width="27.54296875" style="13" bestFit="1" customWidth="1"/>
    <col min="3" max="3" width="38.54296875" style="10" customWidth="1"/>
    <col min="4" max="4" width="40.26953125" style="10" customWidth="1"/>
    <col min="5" max="5" width="30.81640625" bestFit="1" customWidth="1"/>
    <col min="6" max="9" width="24.81640625" customWidth="1"/>
    <col min="10" max="11" width="16.54296875" customWidth="1"/>
  </cols>
  <sheetData>
    <row r="1" spans="2:11" x14ac:dyDescent="0.35">
      <c r="B1"/>
      <c r="C1"/>
      <c r="D1"/>
    </row>
    <row r="2" spans="2:11" ht="18.5" x14ac:dyDescent="0.35">
      <c r="B2" s="374" t="s">
        <v>183</v>
      </c>
      <c r="C2" s="374"/>
      <c r="D2" s="374"/>
      <c r="E2" s="374"/>
      <c r="F2" s="374"/>
      <c r="G2" s="374"/>
      <c r="H2" s="374"/>
      <c r="I2" s="374"/>
      <c r="J2" s="374"/>
      <c r="K2" s="374"/>
    </row>
    <row r="3" spans="2:11" ht="43.5" customHeight="1" x14ac:dyDescent="0.35">
      <c r="B3" s="375" t="s">
        <v>600</v>
      </c>
      <c r="C3" s="375"/>
      <c r="D3" s="375"/>
      <c r="E3" s="375"/>
      <c r="F3" s="375"/>
      <c r="G3" s="375"/>
      <c r="H3" s="375"/>
      <c r="I3" s="375"/>
      <c r="J3" s="375"/>
      <c r="K3" s="375"/>
    </row>
    <row r="4" spans="2:11" ht="15" thickBot="1" x14ac:dyDescent="0.4">
      <c r="B4" s="14"/>
      <c r="C4" s="15"/>
      <c r="D4" s="15"/>
      <c r="E4" s="15"/>
      <c r="F4" s="15"/>
      <c r="G4" s="15"/>
      <c r="H4" s="15"/>
      <c r="I4" s="15"/>
      <c r="J4" s="15"/>
      <c r="K4" s="15"/>
    </row>
    <row r="5" spans="2:11" ht="20.149999999999999" customHeight="1" thickBot="1" x14ac:dyDescent="0.4">
      <c r="B5" s="347" t="s">
        <v>184</v>
      </c>
      <c r="C5" s="348"/>
      <c r="D5" s="348"/>
      <c r="E5" s="348"/>
      <c r="F5" s="348"/>
      <c r="G5" s="348"/>
      <c r="H5" s="348"/>
      <c r="I5" s="348"/>
      <c r="J5" s="348"/>
      <c r="K5" s="349"/>
    </row>
    <row r="6" spans="2:11" x14ac:dyDescent="0.35">
      <c r="B6" s="19" t="s">
        <v>185</v>
      </c>
      <c r="C6" s="371"/>
      <c r="D6" s="371"/>
      <c r="E6" s="67" t="s">
        <v>186</v>
      </c>
      <c r="F6" s="372"/>
      <c r="G6" s="372"/>
      <c r="H6" s="372"/>
      <c r="I6" s="372"/>
      <c r="J6" s="372"/>
      <c r="K6" s="373"/>
    </row>
    <row r="7" spans="2:11" x14ac:dyDescent="0.35">
      <c r="B7" s="20" t="s">
        <v>187</v>
      </c>
      <c r="C7" s="385"/>
      <c r="D7" s="385"/>
      <c r="E7" s="16" t="s">
        <v>188</v>
      </c>
      <c r="F7" s="386"/>
      <c r="G7" s="386"/>
      <c r="H7" s="386"/>
      <c r="I7" s="386"/>
      <c r="J7" s="386"/>
      <c r="K7" s="387"/>
    </row>
    <row r="8" spans="2:11" x14ac:dyDescent="0.35">
      <c r="B8" s="20" t="s">
        <v>189</v>
      </c>
      <c r="C8" s="385"/>
      <c r="D8" s="385"/>
      <c r="E8" s="16" t="s">
        <v>190</v>
      </c>
      <c r="F8" s="386"/>
      <c r="G8" s="386"/>
      <c r="H8" s="386"/>
      <c r="I8" s="386"/>
      <c r="J8" s="386"/>
      <c r="K8" s="387"/>
    </row>
    <row r="9" spans="2:11" ht="15" thickBot="1" x14ac:dyDescent="0.4">
      <c r="B9" s="164" t="s">
        <v>191</v>
      </c>
      <c r="C9" s="431">
        <f>'Trainee Details'!C4</f>
        <v>0</v>
      </c>
      <c r="D9" s="388"/>
      <c r="E9" s="165" t="s">
        <v>192</v>
      </c>
      <c r="F9" s="389"/>
      <c r="G9" s="389"/>
      <c r="H9" s="389"/>
      <c r="I9" s="389"/>
      <c r="J9" s="389"/>
      <c r="K9" s="390"/>
    </row>
    <row r="10" spans="2:11" x14ac:dyDescent="0.35">
      <c r="B10" s="379" t="s">
        <v>193</v>
      </c>
      <c r="C10" s="380"/>
      <c r="D10" s="380"/>
      <c r="E10" s="381"/>
      <c r="F10" s="382" t="s">
        <v>194</v>
      </c>
      <c r="G10" s="383"/>
      <c r="H10" s="383"/>
      <c r="I10" s="383"/>
      <c r="J10" s="383"/>
      <c r="K10" s="384"/>
    </row>
    <row r="11" spans="2:11" ht="50.5" customHeight="1" x14ac:dyDescent="0.35">
      <c r="B11" s="166" t="s">
        <v>195</v>
      </c>
      <c r="C11" s="45" t="s">
        <v>196</v>
      </c>
      <c r="D11" s="45" t="s">
        <v>197</v>
      </c>
      <c r="E11" s="167" t="s">
        <v>198</v>
      </c>
      <c r="F11" s="161" t="s">
        <v>199</v>
      </c>
      <c r="G11" s="43" t="s">
        <v>200</v>
      </c>
      <c r="H11" s="43" t="s">
        <v>201</v>
      </c>
      <c r="I11" s="43" t="s">
        <v>202</v>
      </c>
      <c r="J11" s="376" t="s">
        <v>203</v>
      </c>
      <c r="K11" s="377"/>
    </row>
    <row r="12" spans="2:11" ht="186.5" customHeight="1" x14ac:dyDescent="0.35">
      <c r="B12" s="434" t="s">
        <v>616</v>
      </c>
      <c r="C12" s="432" t="s">
        <v>615</v>
      </c>
      <c r="D12" s="432" t="s">
        <v>614</v>
      </c>
      <c r="E12" s="433" t="s">
        <v>205</v>
      </c>
      <c r="F12" s="162" t="s">
        <v>206</v>
      </c>
      <c r="G12" s="46" t="s">
        <v>207</v>
      </c>
      <c r="H12" s="46" t="s">
        <v>208</v>
      </c>
      <c r="I12" s="46" t="s">
        <v>209</v>
      </c>
      <c r="J12" s="18" t="s">
        <v>210</v>
      </c>
      <c r="K12" s="21" t="s">
        <v>211</v>
      </c>
    </row>
    <row r="13" spans="2:11" ht="260.5" customHeight="1" x14ac:dyDescent="0.35">
      <c r="B13" s="168" t="s">
        <v>212</v>
      </c>
      <c r="C13" s="83" t="s">
        <v>213</v>
      </c>
      <c r="D13" s="71"/>
      <c r="E13" s="169"/>
      <c r="F13" s="163"/>
      <c r="G13" s="25"/>
      <c r="H13" s="26"/>
      <c r="I13" s="44" t="s">
        <v>214</v>
      </c>
      <c r="J13" s="378" t="s">
        <v>215</v>
      </c>
      <c r="K13" s="391" t="s">
        <v>216</v>
      </c>
    </row>
    <row r="14" spans="2:11" ht="262" customHeight="1" x14ac:dyDescent="0.35">
      <c r="B14" s="168" t="s">
        <v>217</v>
      </c>
      <c r="C14" s="83" t="s">
        <v>218</v>
      </c>
      <c r="D14" s="71"/>
      <c r="E14" s="169"/>
      <c r="F14" s="163"/>
      <c r="G14" s="25"/>
      <c r="H14" s="26"/>
      <c r="I14" s="44" t="s">
        <v>214</v>
      </c>
      <c r="J14" s="378"/>
      <c r="K14" s="391"/>
    </row>
    <row r="15" spans="2:11" ht="276.64999999999998" customHeight="1" thickBot="1" x14ac:dyDescent="0.4">
      <c r="B15" s="170" t="s">
        <v>219</v>
      </c>
      <c r="C15" s="171" t="s">
        <v>220</v>
      </c>
      <c r="D15" s="172"/>
      <c r="E15" s="173"/>
      <c r="F15" s="163"/>
      <c r="G15" s="25"/>
      <c r="H15" s="26"/>
      <c r="I15" s="44" t="s">
        <v>214</v>
      </c>
      <c r="J15" s="378"/>
      <c r="K15" s="391"/>
    </row>
    <row r="16" spans="2:11" ht="20.149999999999999" customHeight="1" thickBot="1" x14ac:dyDescent="0.4">
      <c r="B16" s="366" t="s">
        <v>221</v>
      </c>
      <c r="C16" s="367"/>
      <c r="D16" s="367"/>
      <c r="E16" s="367"/>
      <c r="F16" s="348"/>
      <c r="G16" s="348"/>
      <c r="H16" s="348"/>
      <c r="I16" s="348"/>
      <c r="J16" s="348"/>
      <c r="K16" s="349"/>
    </row>
    <row r="17" spans="2:13" ht="30" customHeight="1" x14ac:dyDescent="0.35">
      <c r="B17" s="368" t="s">
        <v>222</v>
      </c>
      <c r="C17" s="133" t="b">
        <v>0</v>
      </c>
      <c r="D17" s="352" t="s">
        <v>223</v>
      </c>
      <c r="E17" s="353"/>
      <c r="F17" s="354"/>
      <c r="G17" s="355"/>
      <c r="H17" s="355"/>
      <c r="I17" s="355"/>
      <c r="J17" s="355"/>
      <c r="K17" s="356"/>
      <c r="M17" s="17"/>
    </row>
    <row r="18" spans="2:13" ht="30" customHeight="1" x14ac:dyDescent="0.35">
      <c r="B18" s="369"/>
      <c r="C18" s="134" t="b">
        <v>0</v>
      </c>
      <c r="D18" s="350" t="s">
        <v>224</v>
      </c>
      <c r="E18" s="351"/>
      <c r="F18" s="357"/>
      <c r="G18" s="358"/>
      <c r="H18" s="358"/>
      <c r="I18" s="358"/>
      <c r="J18" s="358"/>
      <c r="K18" s="359"/>
      <c r="M18" s="17"/>
    </row>
    <row r="19" spans="2:13" ht="30" customHeight="1" x14ac:dyDescent="0.35">
      <c r="B19" s="369"/>
      <c r="C19" s="135" t="b">
        <v>0</v>
      </c>
      <c r="D19" s="350" t="s">
        <v>225</v>
      </c>
      <c r="E19" s="351"/>
      <c r="F19" s="357"/>
      <c r="G19" s="358"/>
      <c r="H19" s="358"/>
      <c r="I19" s="358"/>
      <c r="J19" s="358"/>
      <c r="K19" s="359"/>
      <c r="M19" s="17"/>
    </row>
    <row r="20" spans="2:13" ht="30" customHeight="1" thickBot="1" x14ac:dyDescent="0.4">
      <c r="B20" s="370"/>
      <c r="C20" s="363" t="s">
        <v>226</v>
      </c>
      <c r="D20" s="364"/>
      <c r="E20" s="365"/>
      <c r="F20" s="360"/>
      <c r="G20" s="361"/>
      <c r="H20" s="361"/>
      <c r="I20" s="361"/>
      <c r="J20" s="361"/>
      <c r="K20" s="362"/>
      <c r="M20" s="17"/>
    </row>
    <row r="22" spans="2:13" x14ac:dyDescent="0.35">
      <c r="B22" s="66" t="s">
        <v>227</v>
      </c>
    </row>
  </sheetData>
  <mergeCells count="23">
    <mergeCell ref="J11:K11"/>
    <mergeCell ref="J13:J15"/>
    <mergeCell ref="B10:E10"/>
    <mergeCell ref="F10:K10"/>
    <mergeCell ref="C7:D7"/>
    <mergeCell ref="F7:K7"/>
    <mergeCell ref="C8:D8"/>
    <mergeCell ref="F8:K8"/>
    <mergeCell ref="C9:D9"/>
    <mergeCell ref="F9:K9"/>
    <mergeCell ref="K13:K15"/>
    <mergeCell ref="C6:D6"/>
    <mergeCell ref="F6:K6"/>
    <mergeCell ref="B2:K2"/>
    <mergeCell ref="B3:K3"/>
    <mergeCell ref="B5:K5"/>
    <mergeCell ref="D18:E18"/>
    <mergeCell ref="D17:E17"/>
    <mergeCell ref="F17:K20"/>
    <mergeCell ref="C20:E20"/>
    <mergeCell ref="B16:K16"/>
    <mergeCell ref="B17:B20"/>
    <mergeCell ref="D19:E19"/>
  </mergeCells>
  <conditionalFormatting sqref="H13:H15">
    <cfRule type="expression" dxfId="5" priority="8">
      <formula>$G13="In-Progress"</formula>
    </cfRule>
  </conditionalFormatting>
  <conditionalFormatting sqref="I13:I15">
    <cfRule type="expression" dxfId="4" priority="9">
      <formula>$G13="Achieved"</formula>
    </cfRule>
  </conditionalFormatting>
  <dataValidations count="3">
    <dataValidation type="list" allowBlank="1" showInputMessage="1" showErrorMessage="1" sqref="G13:G15" xr:uid="{276B3C98-C4C7-41FF-8D3A-C0F5F5334D53}">
      <formula1>"Achieved, In-progress"</formula1>
    </dataValidation>
    <dataValidation type="list" allowBlank="1" showInputMessage="1" showErrorMessage="1" sqref="F13:F15" xr:uid="{18864B5C-5AAA-471C-85D4-7733BCE32412}">
      <formula1>"Competent,Not Yet Competent"</formula1>
    </dataValidation>
    <dataValidation type="list" allowBlank="1" showInputMessage="1" showErrorMessage="1" sqref="D14:D15 D13" xr:uid="{F920EB47-EE86-477F-A978-9BF23F6E230E}">
      <formula1>AI_Growth_Skills</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4" r:id="rId4" name="Check Box 2">
              <controlPr defaultSize="0" autoFill="0" autoLine="0" autoPict="0">
                <anchor>
                  <from>
                    <xdr:col>0</xdr:col>
                    <xdr:colOff>533400</xdr:colOff>
                    <xdr:row>142</xdr:row>
                    <xdr:rowOff>0</xdr:rowOff>
                  </from>
                  <to>
                    <xdr:col>1</xdr:col>
                    <xdr:colOff>381000</xdr:colOff>
                    <xdr:row>144</xdr:row>
                    <xdr:rowOff>0</xdr:rowOff>
                  </to>
                </anchor>
              </controlPr>
            </control>
          </mc:Choice>
        </mc:AlternateContent>
        <mc:AlternateContent xmlns:mc="http://schemas.openxmlformats.org/markup-compatibility/2006">
          <mc:Choice Requires="x14">
            <control shapeId="3075" r:id="rId5" name="Check Box 3">
              <controlPr defaultSize="0" autoFill="0" autoLine="0" autoPict="0">
                <anchor moveWithCells="1" sizeWithCells="1">
                  <from>
                    <xdr:col>2</xdr:col>
                    <xdr:colOff>2152650</xdr:colOff>
                    <xdr:row>190</xdr:row>
                    <xdr:rowOff>133350</xdr:rowOff>
                  </from>
                  <to>
                    <xdr:col>2</xdr:col>
                    <xdr:colOff>2641600</xdr:colOff>
                    <xdr:row>192</xdr:row>
                    <xdr:rowOff>127000</xdr:rowOff>
                  </to>
                </anchor>
              </controlPr>
            </control>
          </mc:Choice>
        </mc:AlternateContent>
        <mc:AlternateContent xmlns:mc="http://schemas.openxmlformats.org/markup-compatibility/2006">
          <mc:Choice Requires="x14">
            <control shapeId="3076" r:id="rId6" name="Check Box 4">
              <controlPr defaultSize="0" autoFill="0" autoLine="0" autoPict="0">
                <anchor>
                  <from>
                    <xdr:col>1</xdr:col>
                    <xdr:colOff>57150</xdr:colOff>
                    <xdr:row>142</xdr:row>
                    <xdr:rowOff>165100</xdr:rowOff>
                  </from>
                  <to>
                    <xdr:col>1</xdr:col>
                    <xdr:colOff>533400</xdr:colOff>
                    <xdr:row>144</xdr:row>
                    <xdr:rowOff>165100</xdr:rowOff>
                  </to>
                </anchor>
              </controlPr>
            </control>
          </mc:Choice>
        </mc:AlternateContent>
        <mc:AlternateContent xmlns:mc="http://schemas.openxmlformats.org/markup-compatibility/2006">
          <mc:Choice Requires="x14">
            <control shapeId="3077" r:id="rId7" name="Check Box 5">
              <controlPr defaultSize="0" autoFill="0" autoLine="0" autoPict="0">
                <anchor moveWithCells="1" sizeWithCells="1">
                  <from>
                    <xdr:col>2</xdr:col>
                    <xdr:colOff>2305050</xdr:colOff>
                    <xdr:row>191</xdr:row>
                    <xdr:rowOff>107950</xdr:rowOff>
                  </from>
                  <to>
                    <xdr:col>3</xdr:col>
                    <xdr:colOff>95250</xdr:colOff>
                    <xdr:row>193</xdr:row>
                    <xdr:rowOff>88900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4E427-FD4B-4ADD-B026-59AD6DA4FC4A}">
  <sheetPr codeName="Sheet4"/>
  <dimension ref="B1:M22"/>
  <sheetViews>
    <sheetView zoomScaleNormal="100" workbookViewId="0">
      <selection activeCell="B3" sqref="B3:K3"/>
    </sheetView>
  </sheetViews>
  <sheetFormatPr defaultColWidth="8.81640625" defaultRowHeight="14.5" x14ac:dyDescent="0.35"/>
  <cols>
    <col min="2" max="2" width="27.54296875" style="13" bestFit="1" customWidth="1"/>
    <col min="3" max="3" width="38.54296875" style="10" customWidth="1"/>
    <col min="4" max="4" width="40.26953125" style="10" customWidth="1"/>
    <col min="5" max="5" width="30.81640625" bestFit="1" customWidth="1"/>
    <col min="6" max="9" width="24.81640625" customWidth="1"/>
    <col min="10" max="11" width="16.54296875" customWidth="1"/>
  </cols>
  <sheetData>
    <row r="1" spans="2:11" x14ac:dyDescent="0.35">
      <c r="B1"/>
      <c r="C1"/>
      <c r="D1"/>
    </row>
    <row r="2" spans="2:11" ht="18.5" x14ac:dyDescent="0.35">
      <c r="B2" s="374" t="s">
        <v>228</v>
      </c>
      <c r="C2" s="374"/>
      <c r="D2" s="374"/>
      <c r="E2" s="374"/>
      <c r="F2" s="374"/>
      <c r="G2" s="374"/>
      <c r="H2" s="374"/>
      <c r="I2" s="374"/>
      <c r="J2" s="374"/>
      <c r="K2" s="374"/>
    </row>
    <row r="3" spans="2:11" ht="43.5" customHeight="1" x14ac:dyDescent="0.35">
      <c r="B3" s="375" t="s">
        <v>601</v>
      </c>
      <c r="C3" s="375"/>
      <c r="D3" s="375"/>
      <c r="E3" s="375"/>
      <c r="F3" s="375"/>
      <c r="G3" s="375"/>
      <c r="H3" s="375"/>
      <c r="I3" s="375"/>
      <c r="J3" s="375"/>
      <c r="K3" s="375"/>
    </row>
    <row r="4" spans="2:11" ht="15" thickBot="1" x14ac:dyDescent="0.4">
      <c r="B4" s="14"/>
      <c r="C4" s="15"/>
      <c r="D4" s="15"/>
      <c r="E4" s="15"/>
      <c r="F4" s="15"/>
      <c r="G4" s="15"/>
      <c r="H4" s="15"/>
      <c r="I4" s="15"/>
      <c r="J4" s="15"/>
      <c r="K4" s="15"/>
    </row>
    <row r="5" spans="2:11" ht="20.149999999999999" customHeight="1" thickBot="1" x14ac:dyDescent="0.4">
      <c r="B5" s="347" t="s">
        <v>184</v>
      </c>
      <c r="C5" s="348"/>
      <c r="D5" s="348"/>
      <c r="E5" s="348"/>
      <c r="F5" s="348"/>
      <c r="G5" s="348"/>
      <c r="H5" s="348"/>
      <c r="I5" s="348"/>
      <c r="J5" s="348"/>
      <c r="K5" s="349"/>
    </row>
    <row r="6" spans="2:11" x14ac:dyDescent="0.35">
      <c r="B6" s="19" t="s">
        <v>185</v>
      </c>
      <c r="C6" s="371"/>
      <c r="D6" s="371"/>
      <c r="E6" s="67" t="s">
        <v>186</v>
      </c>
      <c r="F6" s="372"/>
      <c r="G6" s="372"/>
      <c r="H6" s="372"/>
      <c r="I6" s="372"/>
      <c r="J6" s="372"/>
      <c r="K6" s="373"/>
    </row>
    <row r="7" spans="2:11" x14ac:dyDescent="0.35">
      <c r="B7" s="20" t="s">
        <v>187</v>
      </c>
      <c r="C7" s="385"/>
      <c r="D7" s="385"/>
      <c r="E7" s="16" t="s">
        <v>188</v>
      </c>
      <c r="F7" s="386"/>
      <c r="G7" s="386"/>
      <c r="H7" s="386"/>
      <c r="I7" s="386"/>
      <c r="J7" s="386"/>
      <c r="K7" s="387"/>
    </row>
    <row r="8" spans="2:11" x14ac:dyDescent="0.35">
      <c r="B8" s="20" t="s">
        <v>189</v>
      </c>
      <c r="C8" s="385"/>
      <c r="D8" s="385"/>
      <c r="E8" s="16" t="s">
        <v>190</v>
      </c>
      <c r="F8" s="386"/>
      <c r="G8" s="386"/>
      <c r="H8" s="386"/>
      <c r="I8" s="386"/>
      <c r="J8" s="386"/>
      <c r="K8" s="387"/>
    </row>
    <row r="9" spans="2:11" ht="15" thickBot="1" x14ac:dyDescent="0.4">
      <c r="B9" s="22" t="s">
        <v>191</v>
      </c>
      <c r="C9" s="392"/>
      <c r="D9" s="392"/>
      <c r="E9" s="23" t="s">
        <v>192</v>
      </c>
      <c r="F9" s="389"/>
      <c r="G9" s="389"/>
      <c r="H9" s="389"/>
      <c r="I9" s="389"/>
      <c r="J9" s="389"/>
      <c r="K9" s="390"/>
    </row>
    <row r="10" spans="2:11" x14ac:dyDescent="0.35">
      <c r="B10" s="393" t="s">
        <v>193</v>
      </c>
      <c r="C10" s="394"/>
      <c r="D10" s="394"/>
      <c r="E10" s="395"/>
      <c r="F10" s="396" t="s">
        <v>194</v>
      </c>
      <c r="G10" s="383"/>
      <c r="H10" s="383"/>
      <c r="I10" s="383"/>
      <c r="J10" s="383"/>
      <c r="K10" s="384"/>
    </row>
    <row r="11" spans="2:11" ht="50.5" customHeight="1" x14ac:dyDescent="0.35">
      <c r="B11" s="40" t="s">
        <v>195</v>
      </c>
      <c r="C11" s="45" t="s">
        <v>196</v>
      </c>
      <c r="D11" s="45" t="s">
        <v>197</v>
      </c>
      <c r="E11" s="54" t="s">
        <v>198</v>
      </c>
      <c r="F11" s="47" t="s">
        <v>199</v>
      </c>
      <c r="G11" s="43" t="s">
        <v>200</v>
      </c>
      <c r="H11" s="43" t="s">
        <v>201</v>
      </c>
      <c r="I11" s="43" t="s">
        <v>202</v>
      </c>
      <c r="J11" s="376" t="s">
        <v>203</v>
      </c>
      <c r="K11" s="377"/>
    </row>
    <row r="12" spans="2:11" ht="248.15" customHeight="1" x14ac:dyDescent="0.35">
      <c r="B12" s="138" t="s">
        <v>229</v>
      </c>
      <c r="C12" s="139" t="s">
        <v>204</v>
      </c>
      <c r="D12" s="82" t="s">
        <v>230</v>
      </c>
      <c r="E12" s="53" t="s">
        <v>205</v>
      </c>
      <c r="F12" s="48" t="s">
        <v>206</v>
      </c>
      <c r="G12" s="46" t="s">
        <v>207</v>
      </c>
      <c r="H12" s="46" t="s">
        <v>208</v>
      </c>
      <c r="I12" s="46" t="s">
        <v>209</v>
      </c>
      <c r="J12" s="18" t="s">
        <v>210</v>
      </c>
      <c r="K12" s="21" t="s">
        <v>211</v>
      </c>
    </row>
    <row r="13" spans="2:11" ht="260.5" customHeight="1" x14ac:dyDescent="0.35">
      <c r="B13" s="70" t="s">
        <v>212</v>
      </c>
      <c r="C13" s="83" t="s">
        <v>213</v>
      </c>
      <c r="D13" s="71"/>
      <c r="E13" s="72"/>
      <c r="F13" s="24"/>
      <c r="G13" s="25"/>
      <c r="H13" s="26"/>
      <c r="I13" s="44" t="s">
        <v>214</v>
      </c>
      <c r="J13" s="378" t="s">
        <v>215</v>
      </c>
      <c r="K13" s="391" t="s">
        <v>216</v>
      </c>
    </row>
    <row r="14" spans="2:11" ht="262" customHeight="1" x14ac:dyDescent="0.35">
      <c r="B14" s="70" t="s">
        <v>217</v>
      </c>
      <c r="C14" s="83" t="s">
        <v>218</v>
      </c>
      <c r="D14" s="71"/>
      <c r="E14" s="72"/>
      <c r="F14" s="24"/>
      <c r="G14" s="25"/>
      <c r="H14" s="26"/>
      <c r="I14" s="44" t="s">
        <v>214</v>
      </c>
      <c r="J14" s="378"/>
      <c r="K14" s="391"/>
    </row>
    <row r="15" spans="2:11" ht="276.64999999999998" customHeight="1" thickBot="1" x14ac:dyDescent="0.4">
      <c r="B15" s="70" t="s">
        <v>219</v>
      </c>
      <c r="C15" s="83" t="s">
        <v>220</v>
      </c>
      <c r="D15" s="71"/>
      <c r="E15" s="72"/>
      <c r="F15" s="24"/>
      <c r="G15" s="25"/>
      <c r="H15" s="26"/>
      <c r="I15" s="44" t="s">
        <v>214</v>
      </c>
      <c r="J15" s="378"/>
      <c r="K15" s="391"/>
    </row>
    <row r="16" spans="2:11" ht="20.149999999999999" customHeight="1" thickBot="1" x14ac:dyDescent="0.4">
      <c r="B16" s="347" t="s">
        <v>221</v>
      </c>
      <c r="C16" s="348"/>
      <c r="D16" s="348"/>
      <c r="E16" s="348"/>
      <c r="F16" s="348"/>
      <c r="G16" s="348"/>
      <c r="H16" s="348"/>
      <c r="I16" s="348"/>
      <c r="J16" s="348"/>
      <c r="K16" s="349"/>
    </row>
    <row r="17" spans="2:13" ht="30" customHeight="1" x14ac:dyDescent="0.35">
      <c r="B17" s="368" t="s">
        <v>222</v>
      </c>
      <c r="C17" s="133" t="b">
        <v>0</v>
      </c>
      <c r="D17" s="352" t="s">
        <v>223</v>
      </c>
      <c r="E17" s="353"/>
      <c r="F17" s="354"/>
      <c r="G17" s="355"/>
      <c r="H17" s="355"/>
      <c r="I17" s="355"/>
      <c r="J17" s="355"/>
      <c r="K17" s="356"/>
      <c r="M17" s="17"/>
    </row>
    <row r="18" spans="2:13" ht="30" customHeight="1" x14ac:dyDescent="0.35">
      <c r="B18" s="369"/>
      <c r="C18" s="134" t="b">
        <v>0</v>
      </c>
      <c r="D18" s="350" t="s">
        <v>224</v>
      </c>
      <c r="E18" s="351"/>
      <c r="F18" s="357"/>
      <c r="G18" s="358"/>
      <c r="H18" s="358"/>
      <c r="I18" s="358"/>
      <c r="J18" s="358"/>
      <c r="K18" s="359"/>
      <c r="M18" s="17"/>
    </row>
    <row r="19" spans="2:13" ht="30" customHeight="1" x14ac:dyDescent="0.35">
      <c r="B19" s="369"/>
      <c r="C19" s="135" t="b">
        <v>0</v>
      </c>
      <c r="D19" s="350" t="s">
        <v>225</v>
      </c>
      <c r="E19" s="351"/>
      <c r="F19" s="357"/>
      <c r="G19" s="358"/>
      <c r="H19" s="358"/>
      <c r="I19" s="358"/>
      <c r="J19" s="358"/>
      <c r="K19" s="359"/>
      <c r="M19" s="17"/>
    </row>
    <row r="20" spans="2:13" ht="30" customHeight="1" thickBot="1" x14ac:dyDescent="0.4">
      <c r="B20" s="370"/>
      <c r="C20" s="363" t="s">
        <v>226</v>
      </c>
      <c r="D20" s="364"/>
      <c r="E20" s="365"/>
      <c r="F20" s="360"/>
      <c r="G20" s="361"/>
      <c r="H20" s="361"/>
      <c r="I20" s="361"/>
      <c r="J20" s="361"/>
      <c r="K20" s="362"/>
      <c r="M20" s="17"/>
    </row>
    <row r="22" spans="2:13" x14ac:dyDescent="0.35">
      <c r="B22" s="66" t="s">
        <v>227</v>
      </c>
    </row>
  </sheetData>
  <mergeCells count="23">
    <mergeCell ref="C7:D7"/>
    <mergeCell ref="F7:K7"/>
    <mergeCell ref="B2:K2"/>
    <mergeCell ref="B3:K3"/>
    <mergeCell ref="B5:K5"/>
    <mergeCell ref="C6:D6"/>
    <mergeCell ref="F6:K6"/>
    <mergeCell ref="C8:D8"/>
    <mergeCell ref="F8:K8"/>
    <mergeCell ref="C9:D9"/>
    <mergeCell ref="F9:K9"/>
    <mergeCell ref="B10:E10"/>
    <mergeCell ref="F10:K10"/>
    <mergeCell ref="J11:K11"/>
    <mergeCell ref="J13:J15"/>
    <mergeCell ref="K13:K15"/>
    <mergeCell ref="B16:K16"/>
    <mergeCell ref="B17:B20"/>
    <mergeCell ref="D17:E17"/>
    <mergeCell ref="F17:K20"/>
    <mergeCell ref="D18:E18"/>
    <mergeCell ref="D19:E19"/>
    <mergeCell ref="C20:E20"/>
  </mergeCells>
  <conditionalFormatting sqref="H13:H15">
    <cfRule type="expression" dxfId="3" priority="1">
      <formula>$G13="In-Progress"</formula>
    </cfRule>
  </conditionalFormatting>
  <conditionalFormatting sqref="I13:I15">
    <cfRule type="expression" dxfId="2" priority="2">
      <formula>$G13="Achieved"</formula>
    </cfRule>
  </conditionalFormatting>
  <dataValidations count="3">
    <dataValidation type="list" allowBlank="1" showInputMessage="1" showErrorMessage="1" sqref="D13:D15" xr:uid="{F7F8DCE1-5850-4A74-AD45-028F104777D7}">
      <formula1>AI_Growth_Skills</formula1>
    </dataValidation>
    <dataValidation type="list" allowBlank="1" showInputMessage="1" showErrorMessage="1" sqref="F13:F15" xr:uid="{B9801A9B-806C-45B4-99D6-DDD9546CFE01}">
      <formula1>"Competent,Not Yet Competent"</formula1>
    </dataValidation>
    <dataValidation type="list" allowBlank="1" showInputMessage="1" showErrorMessage="1" sqref="G13:G15" xr:uid="{263234F1-7AC2-4CBE-9C65-575B858E6321}">
      <formula1>"Achieved, In-progress"</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from>
                    <xdr:col>0</xdr:col>
                    <xdr:colOff>533400</xdr:colOff>
                    <xdr:row>137</xdr:row>
                    <xdr:rowOff>133350</xdr:rowOff>
                  </from>
                  <to>
                    <xdr:col>1</xdr:col>
                    <xdr:colOff>381000</xdr:colOff>
                    <xdr:row>139</xdr:row>
                    <xdr:rowOff>133350</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sizeWithCells="1">
                  <from>
                    <xdr:col>2</xdr:col>
                    <xdr:colOff>2152650</xdr:colOff>
                    <xdr:row>190</xdr:row>
                    <xdr:rowOff>133350</xdr:rowOff>
                  </from>
                  <to>
                    <xdr:col>2</xdr:col>
                    <xdr:colOff>2641600</xdr:colOff>
                    <xdr:row>192</xdr:row>
                    <xdr:rowOff>127000</xdr:rowOff>
                  </to>
                </anchor>
              </controlPr>
            </control>
          </mc:Choice>
        </mc:AlternateContent>
        <mc:AlternateContent xmlns:mc="http://schemas.openxmlformats.org/markup-compatibility/2006">
          <mc:Choice Requires="x14">
            <control shapeId="8195" r:id="rId6" name="Check Box 3">
              <controlPr defaultSize="0" autoFill="0" autoLine="0" autoPict="0">
                <anchor>
                  <from>
                    <xdr:col>1</xdr:col>
                    <xdr:colOff>57150</xdr:colOff>
                    <xdr:row>138</xdr:row>
                    <xdr:rowOff>114300</xdr:rowOff>
                  </from>
                  <to>
                    <xdr:col>1</xdr:col>
                    <xdr:colOff>533400</xdr:colOff>
                    <xdr:row>140</xdr:row>
                    <xdr:rowOff>114300</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sizeWithCells="1">
                  <from>
                    <xdr:col>2</xdr:col>
                    <xdr:colOff>2305050</xdr:colOff>
                    <xdr:row>191</xdr:row>
                    <xdr:rowOff>107950</xdr:rowOff>
                  </from>
                  <to>
                    <xdr:col>3</xdr:col>
                    <xdr:colOff>95250</xdr:colOff>
                    <xdr:row>193</xdr:row>
                    <xdr:rowOff>88900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8BF48-8C7C-422C-A006-3CB7AF3969CE}">
  <sheetPr codeName="Sheet5"/>
  <dimension ref="B1:M22"/>
  <sheetViews>
    <sheetView zoomScaleNormal="100" workbookViewId="0">
      <selection activeCell="B3" sqref="B3:K3"/>
    </sheetView>
  </sheetViews>
  <sheetFormatPr defaultColWidth="8.81640625" defaultRowHeight="14.5" x14ac:dyDescent="0.35"/>
  <cols>
    <col min="2" max="2" width="27.54296875" style="13" bestFit="1" customWidth="1"/>
    <col min="3" max="3" width="38.54296875" style="10" customWidth="1"/>
    <col min="4" max="4" width="40.26953125" style="10" customWidth="1"/>
    <col min="5" max="5" width="30.81640625" bestFit="1" customWidth="1"/>
    <col min="6" max="9" width="24.81640625" customWidth="1"/>
    <col min="10" max="11" width="16.54296875" customWidth="1"/>
  </cols>
  <sheetData>
    <row r="1" spans="2:11" x14ac:dyDescent="0.35">
      <c r="B1"/>
      <c r="C1"/>
      <c r="D1"/>
    </row>
    <row r="2" spans="2:11" ht="18.5" x14ac:dyDescent="0.35">
      <c r="B2" s="374" t="s">
        <v>228</v>
      </c>
      <c r="C2" s="374"/>
      <c r="D2" s="374"/>
      <c r="E2" s="374"/>
      <c r="F2" s="374"/>
      <c r="G2" s="374"/>
      <c r="H2" s="374"/>
      <c r="I2" s="374"/>
      <c r="J2" s="374"/>
      <c r="K2" s="374"/>
    </row>
    <row r="3" spans="2:11" ht="43.5" customHeight="1" x14ac:dyDescent="0.35">
      <c r="B3" s="375" t="s">
        <v>601</v>
      </c>
      <c r="C3" s="375"/>
      <c r="D3" s="375"/>
      <c r="E3" s="375"/>
      <c r="F3" s="375"/>
      <c r="G3" s="375"/>
      <c r="H3" s="375"/>
      <c r="I3" s="375"/>
      <c r="J3" s="375"/>
      <c r="K3" s="375"/>
    </row>
    <row r="4" spans="2:11" ht="15" thickBot="1" x14ac:dyDescent="0.4">
      <c r="B4" s="14"/>
      <c r="C4" s="15"/>
      <c r="D4" s="15"/>
      <c r="E4" s="15"/>
      <c r="F4" s="15"/>
      <c r="G4" s="15"/>
      <c r="H4" s="15"/>
      <c r="I4" s="15"/>
      <c r="J4" s="15"/>
      <c r="K4" s="15"/>
    </row>
    <row r="5" spans="2:11" ht="20.149999999999999" customHeight="1" thickBot="1" x14ac:dyDescent="0.4">
      <c r="B5" s="347" t="s">
        <v>184</v>
      </c>
      <c r="C5" s="348"/>
      <c r="D5" s="348"/>
      <c r="E5" s="348"/>
      <c r="F5" s="348"/>
      <c r="G5" s="348"/>
      <c r="H5" s="348"/>
      <c r="I5" s="348"/>
      <c r="J5" s="348"/>
      <c r="K5" s="349"/>
    </row>
    <row r="6" spans="2:11" x14ac:dyDescent="0.35">
      <c r="B6" s="19" t="s">
        <v>185</v>
      </c>
      <c r="C6" s="371"/>
      <c r="D6" s="371"/>
      <c r="E6" s="67" t="s">
        <v>186</v>
      </c>
      <c r="F6" s="372"/>
      <c r="G6" s="372"/>
      <c r="H6" s="372"/>
      <c r="I6" s="372"/>
      <c r="J6" s="372"/>
      <c r="K6" s="373"/>
    </row>
    <row r="7" spans="2:11" x14ac:dyDescent="0.35">
      <c r="B7" s="20" t="s">
        <v>187</v>
      </c>
      <c r="C7" s="385"/>
      <c r="D7" s="385"/>
      <c r="E7" s="16" t="s">
        <v>188</v>
      </c>
      <c r="F7" s="386"/>
      <c r="G7" s="386"/>
      <c r="H7" s="386"/>
      <c r="I7" s="386"/>
      <c r="J7" s="386"/>
      <c r="K7" s="387"/>
    </row>
    <row r="8" spans="2:11" x14ac:dyDescent="0.35">
      <c r="B8" s="20" t="s">
        <v>189</v>
      </c>
      <c r="C8" s="385"/>
      <c r="D8" s="385"/>
      <c r="E8" s="16" t="s">
        <v>190</v>
      </c>
      <c r="F8" s="386"/>
      <c r="G8" s="386"/>
      <c r="H8" s="386"/>
      <c r="I8" s="386"/>
      <c r="J8" s="386"/>
      <c r="K8" s="387"/>
    </row>
    <row r="9" spans="2:11" ht="15" thickBot="1" x14ac:dyDescent="0.4">
      <c r="B9" s="22" t="s">
        <v>191</v>
      </c>
      <c r="C9" s="392"/>
      <c r="D9" s="392"/>
      <c r="E9" s="23" t="s">
        <v>192</v>
      </c>
      <c r="F9" s="389"/>
      <c r="G9" s="389"/>
      <c r="H9" s="389"/>
      <c r="I9" s="389"/>
      <c r="J9" s="389"/>
      <c r="K9" s="390"/>
    </row>
    <row r="10" spans="2:11" x14ac:dyDescent="0.35">
      <c r="B10" s="393" t="s">
        <v>193</v>
      </c>
      <c r="C10" s="394"/>
      <c r="D10" s="394"/>
      <c r="E10" s="395"/>
      <c r="F10" s="396" t="s">
        <v>194</v>
      </c>
      <c r="G10" s="383"/>
      <c r="H10" s="383"/>
      <c r="I10" s="383"/>
      <c r="J10" s="383"/>
      <c r="K10" s="384"/>
    </row>
    <row r="11" spans="2:11" ht="50.5" customHeight="1" x14ac:dyDescent="0.35">
      <c r="B11" s="40" t="s">
        <v>195</v>
      </c>
      <c r="C11" s="45" t="s">
        <v>196</v>
      </c>
      <c r="D11" s="45" t="s">
        <v>197</v>
      </c>
      <c r="E11" s="54" t="s">
        <v>198</v>
      </c>
      <c r="F11" s="47" t="s">
        <v>199</v>
      </c>
      <c r="G11" s="43" t="s">
        <v>200</v>
      </c>
      <c r="H11" s="43" t="s">
        <v>201</v>
      </c>
      <c r="I11" s="43" t="s">
        <v>202</v>
      </c>
      <c r="J11" s="376" t="s">
        <v>203</v>
      </c>
      <c r="K11" s="377"/>
    </row>
    <row r="12" spans="2:11" ht="248.15" customHeight="1" x14ac:dyDescent="0.35">
      <c r="B12" s="138" t="s">
        <v>229</v>
      </c>
      <c r="C12" s="139" t="s">
        <v>204</v>
      </c>
      <c r="D12" s="82" t="s">
        <v>230</v>
      </c>
      <c r="E12" s="53" t="s">
        <v>205</v>
      </c>
      <c r="F12" s="48" t="s">
        <v>206</v>
      </c>
      <c r="G12" s="46" t="s">
        <v>207</v>
      </c>
      <c r="H12" s="46" t="s">
        <v>208</v>
      </c>
      <c r="I12" s="46" t="s">
        <v>209</v>
      </c>
      <c r="J12" s="18" t="s">
        <v>210</v>
      </c>
      <c r="K12" s="21" t="s">
        <v>211</v>
      </c>
    </row>
    <row r="13" spans="2:11" ht="260.5" customHeight="1" x14ac:dyDescent="0.35">
      <c r="B13" s="70" t="s">
        <v>212</v>
      </c>
      <c r="C13" s="83" t="s">
        <v>213</v>
      </c>
      <c r="D13" s="71"/>
      <c r="E13" s="72"/>
      <c r="F13" s="24"/>
      <c r="G13" s="25"/>
      <c r="H13" s="26"/>
      <c r="I13" s="44" t="s">
        <v>214</v>
      </c>
      <c r="J13" s="378" t="s">
        <v>215</v>
      </c>
      <c r="K13" s="391" t="s">
        <v>216</v>
      </c>
    </row>
    <row r="14" spans="2:11" ht="262" customHeight="1" x14ac:dyDescent="0.35">
      <c r="B14" s="70" t="s">
        <v>217</v>
      </c>
      <c r="C14" s="83" t="s">
        <v>218</v>
      </c>
      <c r="D14" s="71"/>
      <c r="E14" s="72"/>
      <c r="F14" s="24"/>
      <c r="G14" s="25"/>
      <c r="H14" s="26"/>
      <c r="I14" s="44" t="s">
        <v>214</v>
      </c>
      <c r="J14" s="378"/>
      <c r="K14" s="391"/>
    </row>
    <row r="15" spans="2:11" ht="276.64999999999998" customHeight="1" thickBot="1" x14ac:dyDescent="0.4">
      <c r="B15" s="70" t="s">
        <v>219</v>
      </c>
      <c r="C15" s="83" t="s">
        <v>220</v>
      </c>
      <c r="D15" s="71"/>
      <c r="E15" s="72"/>
      <c r="F15" s="24"/>
      <c r="G15" s="25"/>
      <c r="H15" s="26"/>
      <c r="I15" s="44" t="s">
        <v>214</v>
      </c>
      <c r="J15" s="378"/>
      <c r="K15" s="391"/>
    </row>
    <row r="16" spans="2:11" ht="20.149999999999999" customHeight="1" thickBot="1" x14ac:dyDescent="0.4">
      <c r="B16" s="347" t="s">
        <v>221</v>
      </c>
      <c r="C16" s="348"/>
      <c r="D16" s="348"/>
      <c r="E16" s="348"/>
      <c r="F16" s="348"/>
      <c r="G16" s="348"/>
      <c r="H16" s="348"/>
      <c r="I16" s="348"/>
      <c r="J16" s="348"/>
      <c r="K16" s="349"/>
    </row>
    <row r="17" spans="2:13" ht="30" customHeight="1" x14ac:dyDescent="0.35">
      <c r="B17" s="368" t="s">
        <v>222</v>
      </c>
      <c r="C17" s="133" t="b">
        <v>0</v>
      </c>
      <c r="D17" s="352" t="s">
        <v>223</v>
      </c>
      <c r="E17" s="353"/>
      <c r="F17" s="354"/>
      <c r="G17" s="355"/>
      <c r="H17" s="355"/>
      <c r="I17" s="355"/>
      <c r="J17" s="355"/>
      <c r="K17" s="356"/>
      <c r="M17" s="17"/>
    </row>
    <row r="18" spans="2:13" ht="30" customHeight="1" x14ac:dyDescent="0.35">
      <c r="B18" s="369"/>
      <c r="C18" s="134" t="b">
        <v>0</v>
      </c>
      <c r="D18" s="350" t="s">
        <v>224</v>
      </c>
      <c r="E18" s="351"/>
      <c r="F18" s="357"/>
      <c r="G18" s="358"/>
      <c r="H18" s="358"/>
      <c r="I18" s="358"/>
      <c r="J18" s="358"/>
      <c r="K18" s="359"/>
      <c r="M18" s="17"/>
    </row>
    <row r="19" spans="2:13" ht="30" customHeight="1" x14ac:dyDescent="0.35">
      <c r="B19" s="369"/>
      <c r="C19" s="135" t="b">
        <v>0</v>
      </c>
      <c r="D19" s="350" t="s">
        <v>225</v>
      </c>
      <c r="E19" s="351"/>
      <c r="F19" s="357"/>
      <c r="G19" s="358"/>
      <c r="H19" s="358"/>
      <c r="I19" s="358"/>
      <c r="J19" s="358"/>
      <c r="K19" s="359"/>
      <c r="M19" s="17"/>
    </row>
    <row r="20" spans="2:13" ht="30" customHeight="1" thickBot="1" x14ac:dyDescent="0.4">
      <c r="B20" s="370"/>
      <c r="C20" s="363" t="s">
        <v>226</v>
      </c>
      <c r="D20" s="364"/>
      <c r="E20" s="365"/>
      <c r="F20" s="360"/>
      <c r="G20" s="361"/>
      <c r="H20" s="361"/>
      <c r="I20" s="361"/>
      <c r="J20" s="361"/>
      <c r="K20" s="362"/>
      <c r="M20" s="17"/>
    </row>
    <row r="22" spans="2:13" x14ac:dyDescent="0.35">
      <c r="B22" s="66" t="s">
        <v>227</v>
      </c>
    </row>
  </sheetData>
  <mergeCells count="23">
    <mergeCell ref="C7:D7"/>
    <mergeCell ref="F7:K7"/>
    <mergeCell ref="B2:K2"/>
    <mergeCell ref="B3:K3"/>
    <mergeCell ref="B5:K5"/>
    <mergeCell ref="C6:D6"/>
    <mergeCell ref="F6:K6"/>
    <mergeCell ref="C8:D8"/>
    <mergeCell ref="F8:K8"/>
    <mergeCell ref="C9:D9"/>
    <mergeCell ref="F9:K9"/>
    <mergeCell ref="B10:E10"/>
    <mergeCell ref="F10:K10"/>
    <mergeCell ref="J11:K11"/>
    <mergeCell ref="J13:J15"/>
    <mergeCell ref="K13:K15"/>
    <mergeCell ref="B16:K16"/>
    <mergeCell ref="B17:B20"/>
    <mergeCell ref="D17:E17"/>
    <mergeCell ref="F17:K20"/>
    <mergeCell ref="D18:E18"/>
    <mergeCell ref="D19:E19"/>
    <mergeCell ref="C20:E20"/>
  </mergeCells>
  <conditionalFormatting sqref="H13:H15">
    <cfRule type="expression" dxfId="1" priority="1">
      <formula>$G13="In-Progress"</formula>
    </cfRule>
  </conditionalFormatting>
  <conditionalFormatting sqref="I13:I15">
    <cfRule type="expression" dxfId="0" priority="2">
      <formula>$G13="Achieved"</formula>
    </cfRule>
  </conditionalFormatting>
  <dataValidations count="3">
    <dataValidation type="list" allowBlank="1" showInputMessage="1" showErrorMessage="1" sqref="G13:G15" xr:uid="{FB2FFE9E-DADD-4898-BDC2-BD50314A7E76}">
      <formula1>"Achieved, In-progress"</formula1>
    </dataValidation>
    <dataValidation type="list" allowBlank="1" showInputMessage="1" showErrorMessage="1" sqref="F13:F15" xr:uid="{7258C5EF-53E9-4B00-BA28-7F228490658F}">
      <formula1>"Competent,Not Yet Competent"</formula1>
    </dataValidation>
    <dataValidation type="list" allowBlank="1" showInputMessage="1" showErrorMessage="1" sqref="D13:D15" xr:uid="{8CF47C41-3096-44BD-93C8-07E44822EDCC}">
      <formula1>AI_Growth_Skills</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from>
                    <xdr:col>0</xdr:col>
                    <xdr:colOff>533400</xdr:colOff>
                    <xdr:row>137</xdr:row>
                    <xdr:rowOff>133350</xdr:rowOff>
                  </from>
                  <to>
                    <xdr:col>1</xdr:col>
                    <xdr:colOff>381000</xdr:colOff>
                    <xdr:row>139</xdr:row>
                    <xdr:rowOff>133350</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sizeWithCells="1">
                  <from>
                    <xdr:col>2</xdr:col>
                    <xdr:colOff>2152650</xdr:colOff>
                    <xdr:row>190</xdr:row>
                    <xdr:rowOff>133350</xdr:rowOff>
                  </from>
                  <to>
                    <xdr:col>2</xdr:col>
                    <xdr:colOff>2641600</xdr:colOff>
                    <xdr:row>192</xdr:row>
                    <xdr:rowOff>127000</xdr:rowOff>
                  </to>
                </anchor>
              </controlPr>
            </control>
          </mc:Choice>
        </mc:AlternateContent>
        <mc:AlternateContent xmlns:mc="http://schemas.openxmlformats.org/markup-compatibility/2006">
          <mc:Choice Requires="x14">
            <control shapeId="9219" r:id="rId6" name="Check Box 3">
              <controlPr defaultSize="0" autoFill="0" autoLine="0" autoPict="0">
                <anchor>
                  <from>
                    <xdr:col>1</xdr:col>
                    <xdr:colOff>57150</xdr:colOff>
                    <xdr:row>138</xdr:row>
                    <xdr:rowOff>114300</xdr:rowOff>
                  </from>
                  <to>
                    <xdr:col>1</xdr:col>
                    <xdr:colOff>533400</xdr:colOff>
                    <xdr:row>140</xdr:row>
                    <xdr:rowOff>114300</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sizeWithCells="1">
                  <from>
                    <xdr:col>2</xdr:col>
                    <xdr:colOff>2305050</xdr:colOff>
                    <xdr:row>191</xdr:row>
                    <xdr:rowOff>107950</xdr:rowOff>
                  </from>
                  <to>
                    <xdr:col>3</xdr:col>
                    <xdr:colOff>95250</xdr:colOff>
                    <xdr:row>193</xdr:row>
                    <xdr:rowOff>88900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B1229-8FBB-4B69-B0FA-4B21D2ACE55D}">
  <sheetPr codeName="Sheet6"/>
  <dimension ref="A1:B38"/>
  <sheetViews>
    <sheetView topLeftCell="C1" zoomScaleNormal="100" workbookViewId="0">
      <selection sqref="A1:B1048576"/>
    </sheetView>
  </sheetViews>
  <sheetFormatPr defaultRowHeight="14.5" x14ac:dyDescent="0.35"/>
  <cols>
    <col min="1" max="1" width="9.1796875" hidden="1" customWidth="1"/>
    <col min="2" max="2" width="157.54296875" hidden="1" customWidth="1"/>
  </cols>
  <sheetData>
    <row r="1" spans="1:2" x14ac:dyDescent="0.35">
      <c r="B1" s="77" t="s">
        <v>231</v>
      </c>
    </row>
    <row r="2" spans="1:2" x14ac:dyDescent="0.35">
      <c r="A2" s="73">
        <v>1</v>
      </c>
      <c r="B2" t="s">
        <v>232</v>
      </c>
    </row>
    <row r="3" spans="1:2" ht="72.5" x14ac:dyDescent="0.35">
      <c r="A3" s="73">
        <v>2</v>
      </c>
      <c r="B3" s="10" t="s">
        <v>233</v>
      </c>
    </row>
    <row r="4" spans="1:2" x14ac:dyDescent="0.35">
      <c r="A4" s="73">
        <v>3</v>
      </c>
      <c r="B4" s="10" t="s">
        <v>234</v>
      </c>
    </row>
    <row r="5" spans="1:2" x14ac:dyDescent="0.35">
      <c r="A5" s="73">
        <v>4</v>
      </c>
      <c r="B5" s="10" t="s">
        <v>235</v>
      </c>
    </row>
    <row r="6" spans="1:2" x14ac:dyDescent="0.35">
      <c r="A6" s="73">
        <v>5</v>
      </c>
      <c r="B6" s="10" t="s">
        <v>236</v>
      </c>
    </row>
    <row r="7" spans="1:2" x14ac:dyDescent="0.35">
      <c r="A7" s="73">
        <v>6</v>
      </c>
      <c r="B7" s="10" t="s">
        <v>237</v>
      </c>
    </row>
    <row r="8" spans="1:2" x14ac:dyDescent="0.35">
      <c r="A8" s="73">
        <v>7</v>
      </c>
      <c r="B8" t="s">
        <v>238</v>
      </c>
    </row>
    <row r="9" spans="1:2" x14ac:dyDescent="0.35">
      <c r="A9" s="73">
        <v>8</v>
      </c>
      <c r="B9" t="s">
        <v>239</v>
      </c>
    </row>
    <row r="10" spans="1:2" x14ac:dyDescent="0.35">
      <c r="A10" s="73">
        <v>9</v>
      </c>
      <c r="B10" s="10" t="s">
        <v>240</v>
      </c>
    </row>
    <row r="11" spans="1:2" x14ac:dyDescent="0.35">
      <c r="A11" s="73"/>
      <c r="B11" s="10"/>
    </row>
    <row r="12" spans="1:2" x14ac:dyDescent="0.35">
      <c r="B12" s="75" t="s">
        <v>241</v>
      </c>
    </row>
    <row r="13" spans="1:2" x14ac:dyDescent="0.35">
      <c r="B13" s="76" t="s">
        <v>242</v>
      </c>
    </row>
    <row r="14" spans="1:2" x14ac:dyDescent="0.35">
      <c r="A14" s="74" t="b">
        <v>0</v>
      </c>
      <c r="B14" t="s">
        <v>243</v>
      </c>
    </row>
    <row r="15" spans="1:2" x14ac:dyDescent="0.35">
      <c r="A15" s="74" t="b">
        <v>0</v>
      </c>
      <c r="B15" t="s">
        <v>244</v>
      </c>
    </row>
    <row r="16" spans="1:2" x14ac:dyDescent="0.35">
      <c r="A16" s="74" t="b">
        <v>0</v>
      </c>
      <c r="B16" t="s">
        <v>245</v>
      </c>
    </row>
    <row r="17" spans="1:2" x14ac:dyDescent="0.35">
      <c r="A17" s="74" t="b">
        <v>0</v>
      </c>
      <c r="B17" t="s">
        <v>246</v>
      </c>
    </row>
    <row r="18" spans="1:2" x14ac:dyDescent="0.35">
      <c r="A18" s="74" t="b">
        <v>0</v>
      </c>
      <c r="B18" t="s">
        <v>247</v>
      </c>
    </row>
    <row r="20" spans="1:2" x14ac:dyDescent="0.35">
      <c r="B20" s="76" t="s">
        <v>248</v>
      </c>
    </row>
    <row r="21" spans="1:2" x14ac:dyDescent="0.35">
      <c r="A21" s="74" t="b">
        <v>0</v>
      </c>
      <c r="B21" t="s">
        <v>249</v>
      </c>
    </row>
    <row r="22" spans="1:2" x14ac:dyDescent="0.35">
      <c r="A22" s="74" t="b">
        <v>0</v>
      </c>
      <c r="B22" t="s">
        <v>250</v>
      </c>
    </row>
    <row r="23" spans="1:2" x14ac:dyDescent="0.35">
      <c r="A23" s="74" t="b">
        <v>0</v>
      </c>
      <c r="B23" t="s">
        <v>251</v>
      </c>
    </row>
    <row r="24" spans="1:2" x14ac:dyDescent="0.35">
      <c r="A24" s="74" t="b">
        <v>0</v>
      </c>
      <c r="B24" t="s">
        <v>252</v>
      </c>
    </row>
    <row r="26" spans="1:2" x14ac:dyDescent="0.35">
      <c r="B26" s="76" t="s">
        <v>253</v>
      </c>
    </row>
    <row r="27" spans="1:2" x14ac:dyDescent="0.35">
      <c r="A27" s="74" t="b">
        <v>0</v>
      </c>
      <c r="B27" t="s">
        <v>254</v>
      </c>
    </row>
    <row r="28" spans="1:2" x14ac:dyDescent="0.35">
      <c r="A28" s="74" t="b">
        <v>0</v>
      </c>
      <c r="B28" t="s">
        <v>255</v>
      </c>
    </row>
    <row r="30" spans="1:2" x14ac:dyDescent="0.35">
      <c r="B30" s="76" t="s">
        <v>256</v>
      </c>
    </row>
    <row r="31" spans="1:2" x14ac:dyDescent="0.35">
      <c r="A31" s="74" t="b">
        <v>0</v>
      </c>
      <c r="B31" t="s">
        <v>257</v>
      </c>
    </row>
    <row r="32" spans="1:2" x14ac:dyDescent="0.35">
      <c r="A32" s="74" t="b">
        <v>0</v>
      </c>
      <c r="B32" t="s">
        <v>258</v>
      </c>
    </row>
    <row r="34" spans="1:2" x14ac:dyDescent="0.35">
      <c r="B34" s="76" t="s">
        <v>259</v>
      </c>
    </row>
    <row r="35" spans="1:2" x14ac:dyDescent="0.35">
      <c r="A35" s="74" t="b">
        <v>0</v>
      </c>
      <c r="B35" t="s">
        <v>260</v>
      </c>
    </row>
    <row r="36" spans="1:2" x14ac:dyDescent="0.35">
      <c r="A36" s="74" t="b">
        <v>0</v>
      </c>
      <c r="B36" t="s">
        <v>261</v>
      </c>
    </row>
    <row r="37" spans="1:2" x14ac:dyDescent="0.35">
      <c r="A37" s="74" t="b">
        <v>0</v>
      </c>
      <c r="B37" t="s">
        <v>262</v>
      </c>
    </row>
    <row r="38" spans="1:2" x14ac:dyDescent="0.35">
      <c r="A38" s="74" t="b">
        <v>0</v>
      </c>
      <c r="B38" t="s">
        <v>263</v>
      </c>
    </row>
  </sheetData>
  <sheetProtection sheet="1" objects="1" scenarios="1" selectLockedCells="1" selectUnlockedCell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656FE-C672-4AF3-AA38-6A5810CE7582}">
  <sheetPr codeName="Sheet7"/>
  <dimension ref="A1:BQ38"/>
  <sheetViews>
    <sheetView topLeftCell="BR1" zoomScale="70" zoomScaleNormal="70" workbookViewId="0">
      <selection activeCell="BQ1" sqref="A1:BQ1048576"/>
    </sheetView>
  </sheetViews>
  <sheetFormatPr defaultRowHeight="14.5" x14ac:dyDescent="0.35"/>
  <cols>
    <col min="1" max="1" width="22.54296875" style="9" hidden="1" customWidth="1"/>
    <col min="2" max="3" width="21.54296875" style="9" hidden="1" customWidth="1"/>
    <col min="4" max="4" width="53.453125" style="9" hidden="1" customWidth="1"/>
    <col min="5" max="5" width="20" style="9" hidden="1" customWidth="1"/>
    <col min="6" max="6" width="50" style="9" hidden="1" customWidth="1"/>
    <col min="7" max="7" width="18.54296875" style="9" hidden="1" customWidth="1"/>
    <col min="8" max="8" width="139" style="9" hidden="1" customWidth="1"/>
    <col min="9" max="9" width="35.453125" style="9" hidden="1" customWidth="1"/>
    <col min="10" max="10" width="106" style="9" hidden="1" customWidth="1"/>
    <col min="11" max="11" width="24.26953125" style="9" hidden="1" customWidth="1"/>
    <col min="12" max="12" width="45.81640625" style="9" hidden="1" customWidth="1"/>
    <col min="13" max="13" width="20.453125" style="9" hidden="1" customWidth="1"/>
    <col min="14" max="14" width="33.26953125" style="9" hidden="1" customWidth="1"/>
    <col min="15" max="15" width="113.54296875" style="9" hidden="1" customWidth="1"/>
    <col min="16" max="16" width="50.54296875" style="9" hidden="1" customWidth="1"/>
    <col min="17" max="17" width="32.453125" style="9" hidden="1" customWidth="1"/>
    <col min="18" max="18" width="53.453125" style="9" hidden="1" customWidth="1"/>
    <col min="19" max="19" width="28" style="9" hidden="1" customWidth="1"/>
    <col min="20" max="20" width="33" style="9" hidden="1" customWidth="1"/>
    <col min="21" max="21" width="52.26953125" style="9" hidden="1" customWidth="1"/>
    <col min="22" max="22" width="32.453125" style="9" hidden="1" customWidth="1"/>
    <col min="23" max="23" width="31.1796875" style="9" hidden="1" customWidth="1"/>
    <col min="24" max="24" width="35.26953125" style="9" hidden="1" customWidth="1"/>
    <col min="25" max="25" width="53.453125" style="9" hidden="1" customWidth="1"/>
    <col min="26" max="26" width="33" style="9" hidden="1" customWidth="1"/>
    <col min="27" max="27" width="43.81640625" style="9" hidden="1" customWidth="1"/>
    <col min="28" max="28" width="62.26953125" style="9" hidden="1" customWidth="1"/>
    <col min="29" max="29" width="33.81640625" style="9" hidden="1" customWidth="1"/>
    <col min="30" max="30" width="53" style="9" hidden="1" customWidth="1"/>
    <col min="31" max="31" width="40.7265625" style="9" hidden="1" customWidth="1"/>
    <col min="32" max="32" width="38" style="9" hidden="1" customWidth="1"/>
    <col min="33" max="33" width="31" style="9" hidden="1" customWidth="1"/>
    <col min="34" max="34" width="31.453125" style="9" hidden="1" customWidth="1"/>
    <col min="35" max="35" width="31" style="9" hidden="1" customWidth="1"/>
    <col min="36" max="41" width="50.7265625" style="9" hidden="1" customWidth="1"/>
    <col min="42" max="42" width="52.453125" style="9" hidden="1" customWidth="1"/>
    <col min="43" max="43" width="28.453125" style="9" hidden="1" customWidth="1"/>
    <col min="44" max="44" width="40.1796875" style="9" hidden="1" customWidth="1"/>
    <col min="45" max="45" width="83.26953125" style="9" hidden="1" customWidth="1"/>
    <col min="46" max="46" width="53.1796875" style="9" hidden="1" customWidth="1"/>
    <col min="47" max="63" width="8.7265625" style="9" hidden="1" customWidth="1"/>
    <col min="64" max="64" width="18.7265625" hidden="1" customWidth="1"/>
    <col min="65" max="68" width="8.1796875" hidden="1" customWidth="1"/>
    <col min="69" max="69" width="8.7265625" hidden="1" customWidth="1"/>
  </cols>
  <sheetData>
    <row r="1" spans="1:69" s="10" customFormat="1" ht="60" customHeight="1" x14ac:dyDescent="0.35">
      <c r="A1" s="56" t="s">
        <v>10</v>
      </c>
      <c r="B1" s="56" t="s">
        <v>264</v>
      </c>
      <c r="C1" s="56" t="s">
        <v>265</v>
      </c>
      <c r="D1" s="56" t="s">
        <v>45</v>
      </c>
      <c r="E1" s="56" t="s">
        <v>266</v>
      </c>
      <c r="F1" s="56" t="s">
        <v>267</v>
      </c>
      <c r="G1" s="56" t="s">
        <v>268</v>
      </c>
      <c r="H1" s="56" t="s">
        <v>269</v>
      </c>
      <c r="I1" s="56" t="s">
        <v>270</v>
      </c>
      <c r="J1" s="56" t="s">
        <v>271</v>
      </c>
      <c r="K1" s="56" t="s">
        <v>272</v>
      </c>
      <c r="L1" s="56" t="s">
        <v>273</v>
      </c>
      <c r="M1" s="56" t="s">
        <v>274</v>
      </c>
      <c r="N1" s="56" t="s">
        <v>275</v>
      </c>
      <c r="O1" s="56" t="s">
        <v>276</v>
      </c>
      <c r="P1" s="56" t="s">
        <v>277</v>
      </c>
      <c r="Q1" s="57" t="s">
        <v>46</v>
      </c>
      <c r="R1" s="57" t="s">
        <v>278</v>
      </c>
      <c r="S1" s="57" t="s">
        <v>279</v>
      </c>
      <c r="T1" s="57" t="s">
        <v>280</v>
      </c>
      <c r="U1" s="57" t="s">
        <v>281</v>
      </c>
      <c r="V1" s="57" t="s">
        <v>282</v>
      </c>
      <c r="W1" s="57" t="s">
        <v>283</v>
      </c>
      <c r="X1" s="57" t="s">
        <v>284</v>
      </c>
      <c r="Y1" s="57" t="s">
        <v>285</v>
      </c>
      <c r="Z1" s="57" t="s">
        <v>286</v>
      </c>
      <c r="AA1" s="57" t="s">
        <v>287</v>
      </c>
      <c r="AB1" s="57" t="s">
        <v>288</v>
      </c>
      <c r="AC1" s="57" t="s">
        <v>289</v>
      </c>
      <c r="AD1" s="57" t="s">
        <v>290</v>
      </c>
      <c r="AE1" s="57" t="s">
        <v>291</v>
      </c>
      <c r="AF1" s="57" t="s">
        <v>292</v>
      </c>
      <c r="AG1" s="57" t="s">
        <v>293</v>
      </c>
      <c r="AH1" s="57" t="s">
        <v>294</v>
      </c>
      <c r="AI1" s="57" t="s">
        <v>295</v>
      </c>
      <c r="AJ1" s="57" t="s">
        <v>296</v>
      </c>
      <c r="AK1" s="57" t="s">
        <v>297</v>
      </c>
      <c r="AL1" s="57" t="s">
        <v>298</v>
      </c>
      <c r="AM1" s="57" t="s">
        <v>299</v>
      </c>
      <c r="AN1" s="57" t="s">
        <v>300</v>
      </c>
      <c r="AO1" s="57" t="s">
        <v>301</v>
      </c>
      <c r="AP1" s="57" t="s">
        <v>302</v>
      </c>
      <c r="AQ1" s="57" t="s">
        <v>303</v>
      </c>
      <c r="AR1" s="57" t="s">
        <v>304</v>
      </c>
      <c r="AS1" s="58" t="s">
        <v>276</v>
      </c>
      <c r="AT1" s="59" t="s">
        <v>305</v>
      </c>
      <c r="AU1" s="55" t="s">
        <v>306</v>
      </c>
      <c r="AV1" s="55" t="s">
        <v>78</v>
      </c>
      <c r="AW1" s="55" t="s">
        <v>307</v>
      </c>
      <c r="AX1" s="55" t="s">
        <v>308</v>
      </c>
      <c r="AY1" s="55" t="s">
        <v>309</v>
      </c>
      <c r="AZ1" s="55" t="s">
        <v>80</v>
      </c>
      <c r="BA1" s="55" t="s">
        <v>310</v>
      </c>
      <c r="BB1" s="55" t="s">
        <v>311</v>
      </c>
      <c r="BC1" s="55" t="s">
        <v>312</v>
      </c>
      <c r="BD1" s="55" t="s">
        <v>313</v>
      </c>
      <c r="BE1" s="55" t="s">
        <v>314</v>
      </c>
      <c r="BF1" s="55" t="s">
        <v>315</v>
      </c>
      <c r="BG1" s="55" t="s">
        <v>316</v>
      </c>
      <c r="BH1" s="55" t="s">
        <v>317</v>
      </c>
      <c r="BI1" s="55" t="s">
        <v>318</v>
      </c>
      <c r="BJ1" s="55" t="s">
        <v>319</v>
      </c>
      <c r="BK1" s="65" t="s">
        <v>320</v>
      </c>
      <c r="BL1" s="10" t="s">
        <v>321</v>
      </c>
      <c r="BM1" s="10" t="s">
        <v>322</v>
      </c>
      <c r="BN1" s="10" t="s">
        <v>323</v>
      </c>
      <c r="BO1" s="10" t="s">
        <v>324</v>
      </c>
      <c r="BP1" s="10" t="s">
        <v>325</v>
      </c>
    </row>
    <row r="2" spans="1:69" ht="14.5" customHeight="1" x14ac:dyDescent="0.35">
      <c r="A2" s="60" t="s">
        <v>11</v>
      </c>
      <c r="B2" s="60" t="s">
        <v>11</v>
      </c>
      <c r="C2" s="60" t="s">
        <v>11</v>
      </c>
      <c r="D2" s="9" t="str">
        <f>Q1</f>
        <v>Business_Development_Specialist</v>
      </c>
      <c r="E2" s="9" t="str">
        <f>S1</f>
        <v>Sales_Specialist</v>
      </c>
      <c r="F2" s="9" t="str">
        <f>U1</f>
        <v>Customer_Experience_Specialist_Service_Quality_Analyst</v>
      </c>
      <c r="G2" s="9" t="str">
        <f>V1</f>
        <v>Marketing_Specialist</v>
      </c>
      <c r="H2" s="9" t="str">
        <f>W1</f>
        <v>Operations_Specialist</v>
      </c>
      <c r="I2" s="9" t="str">
        <f>Z1</f>
        <v>Merger_and_Acquisitions_Specialist</v>
      </c>
      <c r="J2" s="9" t="str">
        <f>AC1</f>
        <v>Regulations_and_Controls_Specialist</v>
      </c>
      <c r="K2" s="9" t="str">
        <f>AF1</f>
        <v>Finance_Specialist</v>
      </c>
      <c r="L2" s="9" t="str">
        <f>AJ1</f>
        <v>Operations_and_Technology_Specialist</v>
      </c>
      <c r="M2" s="9" t="str">
        <f>AQ1</f>
        <v>IT_Specialist</v>
      </c>
      <c r="N2" s="9" t="str">
        <f>AR1</f>
        <v>Franchise_Operations_Representative</v>
      </c>
      <c r="O2" s="9" t="s">
        <v>326</v>
      </c>
      <c r="P2" s="8" t="s">
        <v>327</v>
      </c>
      <c r="Q2" s="8" t="s">
        <v>328</v>
      </c>
      <c r="R2" s="8" t="s">
        <v>328</v>
      </c>
      <c r="S2" s="8" t="s">
        <v>329</v>
      </c>
      <c r="T2" s="8" t="s">
        <v>330</v>
      </c>
      <c r="U2" s="8" t="s">
        <v>331</v>
      </c>
      <c r="V2" s="8" t="s">
        <v>332</v>
      </c>
      <c r="W2" s="8" t="s">
        <v>333</v>
      </c>
      <c r="X2" s="8" t="s">
        <v>334</v>
      </c>
      <c r="Y2" s="8" t="s">
        <v>335</v>
      </c>
      <c r="Z2" s="8" t="s">
        <v>336</v>
      </c>
      <c r="AA2" s="8" t="s">
        <v>337</v>
      </c>
      <c r="AB2" s="8" t="s">
        <v>338</v>
      </c>
      <c r="AC2" s="8" t="s">
        <v>328</v>
      </c>
      <c r="AD2" s="8" t="s">
        <v>339</v>
      </c>
      <c r="AE2" s="8" t="s">
        <v>340</v>
      </c>
      <c r="AF2" s="8" t="s">
        <v>341</v>
      </c>
      <c r="AG2" s="8" t="s">
        <v>342</v>
      </c>
      <c r="AH2" s="8" t="s">
        <v>343</v>
      </c>
      <c r="AI2" s="8" t="s">
        <v>344</v>
      </c>
      <c r="AJ2" s="8" t="s">
        <v>345</v>
      </c>
      <c r="AK2" s="8" t="s">
        <v>346</v>
      </c>
      <c r="AL2" s="8" t="s">
        <v>347</v>
      </c>
      <c r="AM2" s="8" t="s">
        <v>348</v>
      </c>
      <c r="AN2" s="8" t="s">
        <v>348</v>
      </c>
      <c r="AO2" s="8" t="s">
        <v>349</v>
      </c>
      <c r="AP2" s="61" t="s">
        <v>350</v>
      </c>
      <c r="AQ2" s="8" t="s">
        <v>351</v>
      </c>
      <c r="AR2" s="8" t="s">
        <v>352</v>
      </c>
      <c r="AS2" s="62" t="s">
        <v>353</v>
      </c>
      <c r="AT2" s="63" t="s">
        <v>354</v>
      </c>
      <c r="AU2" s="55" t="s">
        <v>355</v>
      </c>
      <c r="AV2" s="55" t="s">
        <v>356</v>
      </c>
      <c r="AW2" s="55" t="s">
        <v>357</v>
      </c>
      <c r="AX2" s="55" t="s">
        <v>358</v>
      </c>
      <c r="AY2" s="55" t="s">
        <v>359</v>
      </c>
      <c r="AZ2" s="55" t="s">
        <v>360</v>
      </c>
      <c r="BA2" s="55" t="s">
        <v>361</v>
      </c>
      <c r="BB2" s="55" t="s">
        <v>362</v>
      </c>
      <c r="BC2" s="55" t="s">
        <v>363</v>
      </c>
      <c r="BD2" s="55" t="s">
        <v>364</v>
      </c>
      <c r="BE2" s="55" t="s">
        <v>365</v>
      </c>
      <c r="BF2" s="55" t="s">
        <v>366</v>
      </c>
      <c r="BG2" s="55" t="s">
        <v>367</v>
      </c>
      <c r="BH2" s="55" t="s">
        <v>368</v>
      </c>
      <c r="BI2" s="55" t="s">
        <v>369</v>
      </c>
      <c r="BJ2" s="55" t="s">
        <v>370</v>
      </c>
      <c r="BK2" s="65" t="s">
        <v>371</v>
      </c>
      <c r="BL2" t="str">
        <f>'Application '!C61</f>
        <v>Customer Experience Transformation</v>
      </c>
      <c r="BM2" t="e">
        <f>'Application '!#REF!</f>
        <v>#REF!</v>
      </c>
      <c r="BN2" t="e">
        <f>'Application '!#REF!</f>
        <v>#REF!</v>
      </c>
      <c r="BO2" t="e">
        <f>'Application '!#REF!</f>
        <v>#REF!</v>
      </c>
      <c r="BP2" t="e">
        <f>'Application '!#REF!</f>
        <v>#REF!</v>
      </c>
      <c r="BQ2" s="159" t="s">
        <v>372</v>
      </c>
    </row>
    <row r="3" spans="1:69" x14ac:dyDescent="0.35">
      <c r="A3" s="9" t="s">
        <v>373</v>
      </c>
      <c r="B3" s="9" t="s">
        <v>374</v>
      </c>
      <c r="C3" s="9" t="s">
        <v>375</v>
      </c>
      <c r="D3" s="9" t="str">
        <f>R1</f>
        <v>Business_Analyst_Market_Research_Analyst_Market_Analyst</v>
      </c>
      <c r="E3" s="9" t="str">
        <f>T1</f>
        <v>ECommerce_Specialist</v>
      </c>
      <c r="H3" s="9" t="str">
        <f>X1</f>
        <v>Procurement_and_Sourcing_Specialist</v>
      </c>
      <c r="I3" s="9" t="str">
        <f>AA1</f>
        <v>Restructuring_and_Insolvency_Specialist</v>
      </c>
      <c r="J3" s="9" t="str">
        <f>AD1</f>
        <v>Compliance_Specialist_Compliance_Regulatory_Reporting_Specialist_Compliance_Advisor_Financial_Crime_Data_Analytics</v>
      </c>
      <c r="K3" s="9" t="str">
        <f>AG1</f>
        <v>Credit_Specialist_Analyst</v>
      </c>
      <c r="L3" s="9" t="str">
        <f>AK1</f>
        <v>Performance_and_Rewards_Specialist</v>
      </c>
      <c r="P3" s="8" t="s">
        <v>376</v>
      </c>
      <c r="Q3" s="8" t="s">
        <v>65</v>
      </c>
      <c r="R3" s="8" t="s">
        <v>377</v>
      </c>
      <c r="S3" s="8" t="s">
        <v>378</v>
      </c>
      <c r="T3" s="8" t="s">
        <v>379</v>
      </c>
      <c r="U3" s="8" t="s">
        <v>380</v>
      </c>
      <c r="V3" s="8" t="s">
        <v>381</v>
      </c>
      <c r="W3" s="8" t="s">
        <v>382</v>
      </c>
      <c r="X3" s="8" t="s">
        <v>383</v>
      </c>
      <c r="Y3" s="8" t="s">
        <v>382</v>
      </c>
      <c r="Z3" s="8" t="s">
        <v>384</v>
      </c>
      <c r="AA3" s="8" t="s">
        <v>385</v>
      </c>
      <c r="AB3" s="8" t="s">
        <v>386</v>
      </c>
      <c r="AC3" s="8" t="s">
        <v>387</v>
      </c>
      <c r="AD3" s="8" t="s">
        <v>388</v>
      </c>
      <c r="AE3" s="8" t="s">
        <v>389</v>
      </c>
      <c r="AF3" s="8" t="s">
        <v>390</v>
      </c>
      <c r="AG3" s="8" t="s">
        <v>391</v>
      </c>
      <c r="AH3" s="8" t="s">
        <v>392</v>
      </c>
      <c r="AI3" s="8" t="s">
        <v>393</v>
      </c>
      <c r="AJ3" s="8" t="s">
        <v>394</v>
      </c>
      <c r="AK3" s="8" t="s">
        <v>395</v>
      </c>
      <c r="AL3" s="8" t="s">
        <v>396</v>
      </c>
      <c r="AM3" s="8" t="s">
        <v>397</v>
      </c>
      <c r="AN3" s="8" t="s">
        <v>398</v>
      </c>
      <c r="AO3" s="8" t="s">
        <v>399</v>
      </c>
      <c r="AP3" s="8" t="s">
        <v>400</v>
      </c>
      <c r="AQ3" s="8" t="s">
        <v>401</v>
      </c>
      <c r="AR3" s="8" t="s">
        <v>402</v>
      </c>
      <c r="AT3" s="63" t="s">
        <v>403</v>
      </c>
      <c r="AU3" s="63"/>
      <c r="BL3" t="str">
        <f>'Application '!D61</f>
        <v>Digital Marketing</v>
      </c>
      <c r="BM3" t="e">
        <f>'Application '!#REF!</f>
        <v>#REF!</v>
      </c>
      <c r="BN3" t="e">
        <f>'Application '!#REF!</f>
        <v>#REF!</v>
      </c>
      <c r="BO3" t="e">
        <f>'Application '!#REF!</f>
        <v>#REF!</v>
      </c>
      <c r="BP3" t="e">
        <f>'Application '!#REF!</f>
        <v>#REF!</v>
      </c>
      <c r="BQ3" t="s">
        <v>602</v>
      </c>
    </row>
    <row r="4" spans="1:69" ht="14.5" customHeight="1" x14ac:dyDescent="0.35">
      <c r="A4" s="9" t="s">
        <v>404</v>
      </c>
      <c r="B4" s="9" t="s">
        <v>405</v>
      </c>
      <c r="C4" s="9" t="s">
        <v>406</v>
      </c>
      <c r="H4" s="9" t="str">
        <f>Y1</f>
        <v>Business_Process_Excellence_Engineer_Operations_Specialist_Industrial_Operations_Engineer_Logistics_Solutions_Analyst_Supply_Chain_Performance_Specialist</v>
      </c>
      <c r="I4" s="9" t="str">
        <f>AB1</f>
        <v>Business_Valuation_Specialist</v>
      </c>
      <c r="J4" s="9" t="str">
        <f>AE1</f>
        <v>Regulatory_Change_Management_Specialist</v>
      </c>
      <c r="K4" s="9" t="str">
        <f>AH1</f>
        <v>Treasury_Specialist_Analyst</v>
      </c>
      <c r="L4" s="9" t="str">
        <f>AM1</f>
        <v>Talent_Attraction_Specialist</v>
      </c>
      <c r="P4" s="8" t="s">
        <v>407</v>
      </c>
      <c r="Q4" s="8" t="s">
        <v>408</v>
      </c>
      <c r="R4" s="8" t="s">
        <v>65</v>
      </c>
      <c r="S4" s="8" t="s">
        <v>409</v>
      </c>
      <c r="T4" s="8" t="s">
        <v>410</v>
      </c>
      <c r="U4" s="8" t="s">
        <v>411</v>
      </c>
      <c r="V4" s="8" t="s">
        <v>66</v>
      </c>
      <c r="W4" s="8" t="s">
        <v>412</v>
      </c>
      <c r="X4" s="8" t="s">
        <v>413</v>
      </c>
      <c r="Y4" s="8" t="s">
        <v>333</v>
      </c>
      <c r="Z4" s="8" t="s">
        <v>414</v>
      </c>
      <c r="AA4" s="8" t="s">
        <v>415</v>
      </c>
      <c r="AB4" s="8" t="s">
        <v>416</v>
      </c>
      <c r="AC4" s="8" t="s">
        <v>417</v>
      </c>
      <c r="AD4" s="8" t="s">
        <v>418</v>
      </c>
      <c r="AE4" s="8" t="s">
        <v>419</v>
      </c>
      <c r="AF4" s="8" t="s">
        <v>420</v>
      </c>
      <c r="AG4" s="8" t="s">
        <v>421</v>
      </c>
      <c r="AH4" s="8" t="s">
        <v>422</v>
      </c>
      <c r="AI4" s="8" t="s">
        <v>423</v>
      </c>
      <c r="AJ4" s="8" t="s">
        <v>424</v>
      </c>
      <c r="AK4" s="8" t="s">
        <v>425</v>
      </c>
      <c r="AL4" s="8" t="s">
        <v>426</v>
      </c>
      <c r="AM4" s="8" t="s">
        <v>427</v>
      </c>
      <c r="AN4" s="8" t="s">
        <v>428</v>
      </c>
      <c r="AO4" s="8" t="s">
        <v>429</v>
      </c>
      <c r="AP4" s="8" t="s">
        <v>430</v>
      </c>
      <c r="AQ4" s="8" t="s">
        <v>431</v>
      </c>
      <c r="AR4" s="8" t="s">
        <v>432</v>
      </c>
      <c r="AT4" s="63" t="s">
        <v>433</v>
      </c>
      <c r="AU4" s="63"/>
      <c r="BL4" t="str">
        <f>'Application '!E61</f>
        <v>Negotiation and Deal Making</v>
      </c>
      <c r="BM4" t="e">
        <f>'Application '!#REF!</f>
        <v>#REF!</v>
      </c>
      <c r="BN4" t="e">
        <f>'Application '!#REF!</f>
        <v>#REF!</v>
      </c>
      <c r="BO4" t="e">
        <f>'Application '!#REF!</f>
        <v>#REF!</v>
      </c>
      <c r="BP4" t="e">
        <f>'Application '!#REF!</f>
        <v>#REF!</v>
      </c>
      <c r="BQ4" t="s">
        <v>603</v>
      </c>
    </row>
    <row r="5" spans="1:69" x14ac:dyDescent="0.35">
      <c r="A5" s="9" t="s">
        <v>434</v>
      </c>
      <c r="C5" s="9" t="s">
        <v>435</v>
      </c>
      <c r="K5" s="9" t="str">
        <f>AI1</f>
        <v>Risk_Specialist_Analyst</v>
      </c>
      <c r="L5" s="9" t="str">
        <f>AN1</f>
        <v>Employee_Experience_and_Relations_Specialist</v>
      </c>
      <c r="P5" s="8" t="s">
        <v>69</v>
      </c>
      <c r="Q5" s="8" t="s">
        <v>436</v>
      </c>
      <c r="R5" s="8" t="s">
        <v>408</v>
      </c>
      <c r="S5" s="8" t="s">
        <v>437</v>
      </c>
      <c r="T5" s="8" t="s">
        <v>66</v>
      </c>
      <c r="U5" s="8" t="s">
        <v>438</v>
      </c>
      <c r="V5" s="8" t="s">
        <v>65</v>
      </c>
      <c r="W5" s="8" t="s">
        <v>439</v>
      </c>
      <c r="X5" s="8" t="s">
        <v>440</v>
      </c>
      <c r="Y5" s="8" t="s">
        <v>441</v>
      </c>
      <c r="Z5" s="8" t="s">
        <v>442</v>
      </c>
      <c r="AA5" s="8" t="s">
        <v>443</v>
      </c>
      <c r="AB5" s="8" t="s">
        <v>444</v>
      </c>
      <c r="AC5" s="8" t="s">
        <v>445</v>
      </c>
      <c r="AD5" s="8" t="s">
        <v>446</v>
      </c>
      <c r="AE5" s="8" t="s">
        <v>447</v>
      </c>
      <c r="AF5" s="8" t="s">
        <v>448</v>
      </c>
      <c r="AG5" s="8" t="s">
        <v>449</v>
      </c>
      <c r="AH5" s="8" t="s">
        <v>450</v>
      </c>
      <c r="AI5" s="8" t="s">
        <v>328</v>
      </c>
      <c r="AJ5" s="8" t="s">
        <v>451</v>
      </c>
      <c r="AK5" s="8" t="s">
        <v>452</v>
      </c>
      <c r="AL5" s="8" t="s">
        <v>453</v>
      </c>
      <c r="AM5" s="8" t="s">
        <v>454</v>
      </c>
      <c r="AN5" s="8" t="s">
        <v>455</v>
      </c>
      <c r="AO5" s="8" t="s">
        <v>456</v>
      </c>
      <c r="AP5" s="8" t="s">
        <v>428</v>
      </c>
      <c r="AQ5" s="8" t="s">
        <v>439</v>
      </c>
      <c r="AR5" s="8" t="s">
        <v>457</v>
      </c>
      <c r="AT5" s="63" t="s">
        <v>458</v>
      </c>
      <c r="AU5" s="63"/>
      <c r="BL5" t="str">
        <f>'Application '!C62</f>
        <v>Engagement with Overseas Government Officials and TACs</v>
      </c>
      <c r="BM5" t="e">
        <f>'Application '!#REF!</f>
        <v>#REF!</v>
      </c>
      <c r="BN5" t="e">
        <f>'Application '!#REF!</f>
        <v>#REF!</v>
      </c>
      <c r="BO5" t="e">
        <f>'Application '!#REF!</f>
        <v>#REF!</v>
      </c>
      <c r="BP5" t="e">
        <f>'Application '!#REF!</f>
        <v>#REF!</v>
      </c>
      <c r="BQ5" t="s">
        <v>604</v>
      </c>
    </row>
    <row r="6" spans="1:69" ht="14.5" customHeight="1" x14ac:dyDescent="0.35">
      <c r="A6" s="9" t="s">
        <v>459</v>
      </c>
      <c r="L6" s="9" t="str">
        <f>AP1</f>
        <v>Learning_and_Organisation_Development_Specialist</v>
      </c>
      <c r="P6" s="8" t="s">
        <v>460</v>
      </c>
      <c r="Q6" s="8" t="s">
        <v>461</v>
      </c>
      <c r="R6" s="8" t="s">
        <v>462</v>
      </c>
      <c r="T6" s="8" t="s">
        <v>463</v>
      </c>
      <c r="U6" s="8" t="s">
        <v>464</v>
      </c>
      <c r="V6" s="8" t="s">
        <v>408</v>
      </c>
      <c r="W6" s="8" t="s">
        <v>465</v>
      </c>
      <c r="X6" s="8" t="s">
        <v>465</v>
      </c>
      <c r="Y6" s="8" t="s">
        <v>465</v>
      </c>
      <c r="Z6" s="8" t="s">
        <v>466</v>
      </c>
      <c r="AB6" s="8" t="s">
        <v>467</v>
      </c>
      <c r="AC6" s="8" t="s">
        <v>468</v>
      </c>
      <c r="AD6" s="8" t="s">
        <v>469</v>
      </c>
      <c r="AE6" s="8" t="s">
        <v>470</v>
      </c>
      <c r="AF6" s="8" t="s">
        <v>471</v>
      </c>
      <c r="AG6" s="8" t="s">
        <v>472</v>
      </c>
      <c r="AH6" s="8" t="s">
        <v>473</v>
      </c>
      <c r="AI6" s="8" t="s">
        <v>342</v>
      </c>
      <c r="AJ6" s="8" t="s">
        <v>474</v>
      </c>
      <c r="AK6" s="8" t="s">
        <v>475</v>
      </c>
      <c r="AL6" s="8" t="s">
        <v>476</v>
      </c>
      <c r="AM6" s="64" t="s">
        <v>426</v>
      </c>
      <c r="AN6" s="8" t="s">
        <v>476</v>
      </c>
      <c r="AO6" s="8" t="s">
        <v>477</v>
      </c>
      <c r="AP6" s="8" t="s">
        <v>478</v>
      </c>
      <c r="AQ6" s="8" t="s">
        <v>479</v>
      </c>
      <c r="AR6" s="8" t="s">
        <v>480</v>
      </c>
      <c r="AT6" s="63" t="s">
        <v>481</v>
      </c>
      <c r="AU6" s="63"/>
      <c r="BL6">
        <f>'Application '!D62</f>
        <v>0</v>
      </c>
      <c r="BM6" t="e">
        <f>'Application '!#REF!</f>
        <v>#REF!</v>
      </c>
      <c r="BN6" t="e">
        <f>'Application '!#REF!</f>
        <v>#REF!</v>
      </c>
      <c r="BO6" t="e">
        <f>'Application '!#REF!</f>
        <v>#REF!</v>
      </c>
      <c r="BP6" t="e">
        <f>'Application '!#REF!</f>
        <v>#REF!</v>
      </c>
    </row>
    <row r="7" spans="1:69" x14ac:dyDescent="0.35">
      <c r="A7" s="9" t="s">
        <v>482</v>
      </c>
      <c r="P7" s="8" t="s">
        <v>483</v>
      </c>
      <c r="Q7" s="8" t="s">
        <v>67</v>
      </c>
      <c r="R7" s="8" t="s">
        <v>484</v>
      </c>
      <c r="T7" s="8" t="s">
        <v>485</v>
      </c>
      <c r="U7" s="8" t="s">
        <v>486</v>
      </c>
      <c r="V7" s="8" t="s">
        <v>487</v>
      </c>
      <c r="W7" s="8" t="s">
        <v>387</v>
      </c>
      <c r="X7" s="8" t="s">
        <v>488</v>
      </c>
      <c r="Y7" s="8" t="s">
        <v>489</v>
      </c>
      <c r="AB7" s="8" t="s">
        <v>490</v>
      </c>
      <c r="AD7" s="8" t="s">
        <v>491</v>
      </c>
      <c r="AE7" s="8" t="s">
        <v>492</v>
      </c>
      <c r="AF7" s="8" t="s">
        <v>472</v>
      </c>
      <c r="AG7" s="8" t="s">
        <v>493</v>
      </c>
      <c r="AH7" s="8" t="s">
        <v>342</v>
      </c>
      <c r="AI7" s="8" t="s">
        <v>494</v>
      </c>
      <c r="AJ7" s="8" t="s">
        <v>495</v>
      </c>
      <c r="AK7" s="8" t="s">
        <v>496</v>
      </c>
      <c r="AL7" s="8" t="s">
        <v>496</v>
      </c>
      <c r="AM7" s="8" t="s">
        <v>497</v>
      </c>
      <c r="AN7" s="8" t="s">
        <v>498</v>
      </c>
      <c r="AO7" s="8" t="s">
        <v>496</v>
      </c>
      <c r="AP7" s="8" t="s">
        <v>474</v>
      </c>
      <c r="AQ7" s="8" t="s">
        <v>499</v>
      </c>
      <c r="AR7" s="8" t="s">
        <v>500</v>
      </c>
      <c r="AT7" s="63" t="s">
        <v>410</v>
      </c>
      <c r="AU7" s="63"/>
      <c r="BL7">
        <f>'Application '!E62</f>
        <v>0</v>
      </c>
      <c r="BM7" t="e">
        <f>'Application '!#REF!</f>
        <v>#REF!</v>
      </c>
      <c r="BN7" t="e">
        <f>'Application '!#REF!</f>
        <v>#REF!</v>
      </c>
      <c r="BO7" t="e">
        <f>'Application '!#REF!</f>
        <v>#REF!</v>
      </c>
      <c r="BP7" t="e">
        <f>'Application '!#REF!</f>
        <v>#REF!</v>
      </c>
    </row>
    <row r="8" spans="1:69" ht="14.5" customHeight="1" x14ac:dyDescent="0.35">
      <c r="A8" s="9" t="s">
        <v>501</v>
      </c>
      <c r="P8" s="8" t="s">
        <v>502</v>
      </c>
      <c r="Q8" s="8" t="s">
        <v>503</v>
      </c>
      <c r="R8" s="8" t="s">
        <v>504</v>
      </c>
      <c r="T8" s="8" t="s">
        <v>505</v>
      </c>
      <c r="U8" s="8" t="s">
        <v>506</v>
      </c>
      <c r="V8" s="8" t="s">
        <v>507</v>
      </c>
      <c r="W8" s="8" t="s">
        <v>408</v>
      </c>
      <c r="X8" s="8" t="s">
        <v>508</v>
      </c>
      <c r="Y8" s="8" t="s">
        <v>439</v>
      </c>
      <c r="AB8" s="8" t="s">
        <v>509</v>
      </c>
      <c r="AD8" s="8" t="s">
        <v>510</v>
      </c>
      <c r="AF8" s="8" t="s">
        <v>493</v>
      </c>
      <c r="AG8" s="8" t="s">
        <v>468</v>
      </c>
      <c r="AH8" s="8" t="s">
        <v>472</v>
      </c>
      <c r="AI8" s="8" t="s">
        <v>511</v>
      </c>
      <c r="AJ8" s="8" t="s">
        <v>512</v>
      </c>
      <c r="AK8" s="8" t="s">
        <v>513</v>
      </c>
      <c r="AL8" s="8" t="s">
        <v>499</v>
      </c>
      <c r="AM8" s="8" t="s">
        <v>514</v>
      </c>
      <c r="AN8" s="8" t="s">
        <v>499</v>
      </c>
      <c r="AO8" s="8" t="s">
        <v>499</v>
      </c>
      <c r="AP8" s="8" t="s">
        <v>515</v>
      </c>
      <c r="AQ8" s="8" t="s">
        <v>447</v>
      </c>
      <c r="AR8" s="8" t="s">
        <v>516</v>
      </c>
      <c r="AT8" s="63" t="s">
        <v>517</v>
      </c>
      <c r="AU8" s="63"/>
      <c r="BL8">
        <f>'Application '!C69</f>
        <v>0</v>
      </c>
      <c r="BM8" t="e">
        <f>'Application '!#REF!</f>
        <v>#REF!</v>
      </c>
      <c r="BN8" t="e">
        <f>'Application '!#REF!</f>
        <v>#REF!</v>
      </c>
      <c r="BO8" t="e">
        <f>'Application '!#REF!</f>
        <v>#REF!</v>
      </c>
      <c r="BP8" t="e">
        <f>'Application '!#REF!</f>
        <v>#REF!</v>
      </c>
    </row>
    <row r="9" spans="1:69" x14ac:dyDescent="0.35">
      <c r="A9" s="9" t="s">
        <v>518</v>
      </c>
      <c r="R9" s="8" t="s">
        <v>519</v>
      </c>
      <c r="T9" s="8" t="s">
        <v>520</v>
      </c>
      <c r="V9" s="8" t="s">
        <v>521</v>
      </c>
      <c r="W9" s="8" t="s">
        <v>522</v>
      </c>
      <c r="X9" s="8" t="s">
        <v>523</v>
      </c>
      <c r="Y9" s="8" t="s">
        <v>524</v>
      </c>
      <c r="AB9" s="8" t="s">
        <v>525</v>
      </c>
      <c r="AD9" s="8" t="s">
        <v>526</v>
      </c>
      <c r="AF9" s="8" t="s">
        <v>468</v>
      </c>
      <c r="AH9" s="8" t="s">
        <v>511</v>
      </c>
      <c r="AI9" s="8" t="s">
        <v>468</v>
      </c>
      <c r="AJ9" s="8" t="s">
        <v>527</v>
      </c>
      <c r="AK9" s="8" t="s">
        <v>528</v>
      </c>
      <c r="AL9" s="8" t="s">
        <v>513</v>
      </c>
      <c r="AM9" s="8" t="s">
        <v>476</v>
      </c>
      <c r="AN9" s="8" t="s">
        <v>513</v>
      </c>
      <c r="AO9" s="8" t="s">
        <v>513</v>
      </c>
      <c r="AP9" s="8" t="s">
        <v>476</v>
      </c>
      <c r="AQ9" s="8" t="s">
        <v>469</v>
      </c>
      <c r="AR9" s="8" t="s">
        <v>529</v>
      </c>
      <c r="AT9" s="63" t="s">
        <v>530</v>
      </c>
      <c r="AU9" s="63"/>
      <c r="BL9">
        <f>'Application '!C71</f>
        <v>0</v>
      </c>
      <c r="BM9" t="e">
        <f>'Application '!#REF!</f>
        <v>#REF!</v>
      </c>
      <c r="BN9" t="e">
        <f>'Application '!#REF!</f>
        <v>#REF!</v>
      </c>
      <c r="BO9" t="e">
        <f>'Application '!#REF!</f>
        <v>#REF!</v>
      </c>
      <c r="BP9" t="e">
        <f>'Application '!#REF!</f>
        <v>#REF!</v>
      </c>
    </row>
    <row r="10" spans="1:69" ht="14.5" customHeight="1" x14ac:dyDescent="0.35">
      <c r="A10" s="9" t="s">
        <v>531</v>
      </c>
      <c r="V10" s="8" t="s">
        <v>532</v>
      </c>
      <c r="W10" s="8" t="s">
        <v>533</v>
      </c>
      <c r="X10" s="8" t="s">
        <v>534</v>
      </c>
      <c r="Y10" s="8" t="s">
        <v>535</v>
      </c>
      <c r="AD10" s="8" t="s">
        <v>536</v>
      </c>
      <c r="AF10" s="60"/>
      <c r="AH10" s="8" t="s">
        <v>493</v>
      </c>
      <c r="AJ10" s="8" t="s">
        <v>496</v>
      </c>
      <c r="AK10" s="8" t="s">
        <v>537</v>
      </c>
      <c r="AL10" s="8" t="s">
        <v>528</v>
      </c>
      <c r="AM10" s="8" t="s">
        <v>496</v>
      </c>
      <c r="AN10" s="8" t="s">
        <v>528</v>
      </c>
      <c r="AO10" s="8" t="s">
        <v>528</v>
      </c>
      <c r="AP10" s="8" t="s">
        <v>496</v>
      </c>
      <c r="AQ10" s="8" t="s">
        <v>538</v>
      </c>
      <c r="AR10" s="8" t="s">
        <v>539</v>
      </c>
      <c r="AT10" s="63" t="s">
        <v>540</v>
      </c>
      <c r="AU10" s="63"/>
    </row>
    <row r="11" spans="1:69" x14ac:dyDescent="0.35">
      <c r="A11" s="9" t="s">
        <v>541</v>
      </c>
      <c r="W11" s="8" t="s">
        <v>542</v>
      </c>
      <c r="X11" s="8" t="s">
        <v>543</v>
      </c>
      <c r="Y11" s="8" t="s">
        <v>544</v>
      </c>
      <c r="AD11" s="8" t="s">
        <v>470</v>
      </c>
      <c r="AF11" s="60"/>
      <c r="AH11" s="8" t="s">
        <v>468</v>
      </c>
      <c r="AJ11" s="8" t="s">
        <v>513</v>
      </c>
      <c r="AK11" s="8" t="s">
        <v>545</v>
      </c>
      <c r="AL11" s="8" t="s">
        <v>537</v>
      </c>
      <c r="AM11" s="8" t="s">
        <v>499</v>
      </c>
      <c r="AN11" s="8" t="s">
        <v>537</v>
      </c>
      <c r="AO11" s="8" t="s">
        <v>537</v>
      </c>
      <c r="AP11" s="8" t="s">
        <v>499</v>
      </c>
      <c r="AQ11" s="8" t="s">
        <v>470</v>
      </c>
      <c r="AR11" s="8" t="s">
        <v>546</v>
      </c>
      <c r="AT11" s="63" t="s">
        <v>547</v>
      </c>
      <c r="AU11" s="63"/>
    </row>
    <row r="12" spans="1:69" ht="14.5" customHeight="1" x14ac:dyDescent="0.35">
      <c r="A12" s="9" t="s">
        <v>548</v>
      </c>
      <c r="P12" s="60"/>
      <c r="Q12" s="60"/>
      <c r="R12" s="60"/>
      <c r="S12" s="60"/>
      <c r="T12" s="60"/>
      <c r="U12" s="60"/>
      <c r="V12" s="60"/>
      <c r="W12" s="60"/>
      <c r="X12" s="60"/>
      <c r="Y12" s="60"/>
      <c r="Z12" s="60"/>
      <c r="AA12" s="60"/>
      <c r="AB12" s="60"/>
      <c r="AC12" s="60"/>
      <c r="AD12" s="60"/>
      <c r="AE12" s="60"/>
      <c r="AF12" s="60"/>
      <c r="AJ12" s="8" t="s">
        <v>528</v>
      </c>
      <c r="AK12" s="8" t="s">
        <v>549</v>
      </c>
      <c r="AL12" s="8" t="s">
        <v>545</v>
      </c>
      <c r="AM12" s="8" t="s">
        <v>513</v>
      </c>
      <c r="AN12" s="8" t="s">
        <v>545</v>
      </c>
      <c r="AO12" s="8" t="s">
        <v>545</v>
      </c>
      <c r="AP12" s="8" t="s">
        <v>513</v>
      </c>
      <c r="AQ12" s="8" t="s">
        <v>510</v>
      </c>
      <c r="AR12" s="8" t="s">
        <v>550</v>
      </c>
      <c r="AT12" s="63" t="s">
        <v>551</v>
      </c>
      <c r="AU12" s="63"/>
    </row>
    <row r="13" spans="1:69" x14ac:dyDescent="0.35">
      <c r="A13" s="9" t="s">
        <v>552</v>
      </c>
      <c r="D13" s="60"/>
      <c r="P13" s="60"/>
      <c r="Q13" s="60"/>
      <c r="R13" s="60"/>
      <c r="S13" s="60"/>
      <c r="T13" s="60"/>
      <c r="U13" s="60"/>
      <c r="V13" s="60"/>
      <c r="W13" s="60"/>
      <c r="X13" s="60"/>
      <c r="Y13" s="60"/>
      <c r="Z13" s="60"/>
      <c r="AA13" s="60"/>
      <c r="AB13" s="60"/>
      <c r="AC13" s="60"/>
      <c r="AD13" s="60"/>
      <c r="AE13" s="60"/>
      <c r="AF13" s="60"/>
      <c r="AJ13" s="8" t="s">
        <v>537</v>
      </c>
      <c r="AK13" s="8" t="s">
        <v>553</v>
      </c>
      <c r="AL13" s="8" t="s">
        <v>553</v>
      </c>
      <c r="AM13" s="8" t="s">
        <v>528</v>
      </c>
      <c r="AN13" s="8" t="s">
        <v>553</v>
      </c>
      <c r="AO13" s="8" t="s">
        <v>553</v>
      </c>
      <c r="AP13" s="8" t="s">
        <v>528</v>
      </c>
      <c r="AQ13" s="8" t="s">
        <v>389</v>
      </c>
      <c r="AT13" s="63" t="s">
        <v>554</v>
      </c>
      <c r="AU13" s="63"/>
    </row>
    <row r="14" spans="1:69" ht="14.5" customHeight="1" x14ac:dyDescent="0.35">
      <c r="A14" s="9" t="s">
        <v>555</v>
      </c>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J14" s="8" t="s">
        <v>545</v>
      </c>
      <c r="AM14" s="8" t="s">
        <v>537</v>
      </c>
      <c r="AP14" s="8" t="s">
        <v>537</v>
      </c>
      <c r="AQ14" s="8" t="s">
        <v>556</v>
      </c>
      <c r="AT14" s="63" t="s">
        <v>557</v>
      </c>
      <c r="AU14" s="63"/>
    </row>
    <row r="15" spans="1:69" x14ac:dyDescent="0.35">
      <c r="A15" s="9" t="s">
        <v>558</v>
      </c>
      <c r="D15" s="60"/>
      <c r="P15" s="60"/>
      <c r="Q15" s="60"/>
      <c r="R15" s="60"/>
      <c r="S15" s="60"/>
      <c r="T15" s="60"/>
      <c r="U15" s="60"/>
      <c r="V15" s="60"/>
      <c r="W15" s="60"/>
      <c r="X15" s="60"/>
      <c r="Y15" s="60"/>
      <c r="Z15" s="60"/>
      <c r="AA15" s="60"/>
      <c r="AB15" s="60"/>
      <c r="AC15" s="60"/>
      <c r="AD15" s="60"/>
      <c r="AE15" s="60"/>
      <c r="AF15" s="60"/>
      <c r="AJ15" s="8" t="s">
        <v>553</v>
      </c>
      <c r="AM15" s="8" t="s">
        <v>545</v>
      </c>
      <c r="AP15" s="8" t="s">
        <v>545</v>
      </c>
      <c r="AQ15" s="8" t="s">
        <v>559</v>
      </c>
      <c r="AT15" s="63" t="s">
        <v>560</v>
      </c>
      <c r="AU15" s="63"/>
    </row>
    <row r="16" spans="1:69" ht="14.5" customHeight="1" x14ac:dyDescent="0.35">
      <c r="A16" s="9" t="s">
        <v>561</v>
      </c>
      <c r="E16" s="60"/>
      <c r="F16" s="60"/>
      <c r="G16" s="60"/>
      <c r="H16" s="60"/>
      <c r="I16" s="60"/>
      <c r="J16" s="60"/>
      <c r="K16" s="60"/>
      <c r="L16" s="60"/>
      <c r="M16" s="60"/>
      <c r="N16" s="60"/>
      <c r="O16" s="60"/>
      <c r="P16" s="60"/>
      <c r="Q16" s="60"/>
      <c r="R16" s="60"/>
      <c r="S16" s="60"/>
      <c r="T16" s="60"/>
      <c r="U16" s="60"/>
      <c r="V16" s="60"/>
      <c r="W16" s="60"/>
      <c r="X16" s="60"/>
      <c r="Y16" s="60"/>
      <c r="Z16" s="60"/>
      <c r="AA16" s="60"/>
      <c r="AB16" s="60"/>
      <c r="AC16" s="60"/>
      <c r="AD16" s="60"/>
      <c r="AE16" s="60"/>
      <c r="AF16" s="60"/>
      <c r="AM16" s="8" t="s">
        <v>553</v>
      </c>
      <c r="AP16" s="8" t="s">
        <v>553</v>
      </c>
      <c r="AQ16" s="8" t="s">
        <v>562</v>
      </c>
      <c r="AT16" s="63" t="s">
        <v>563</v>
      </c>
      <c r="AU16" s="63"/>
    </row>
    <row r="17" spans="1:47" x14ac:dyDescent="0.35">
      <c r="A17" s="9" t="s">
        <v>564</v>
      </c>
      <c r="D17" s="60"/>
      <c r="P17" s="60"/>
      <c r="Q17" s="60"/>
      <c r="R17" s="60"/>
      <c r="S17" s="60"/>
      <c r="T17" s="60"/>
      <c r="U17" s="60"/>
      <c r="V17" s="60"/>
      <c r="W17" s="60"/>
      <c r="X17" s="60"/>
      <c r="Y17" s="60"/>
      <c r="Z17" s="60"/>
      <c r="AA17" s="60"/>
      <c r="AB17" s="60"/>
      <c r="AC17" s="60"/>
      <c r="AD17" s="60"/>
      <c r="AE17" s="60"/>
      <c r="AF17" s="60"/>
      <c r="AQ17" s="8" t="s">
        <v>565</v>
      </c>
      <c r="AT17" s="63" t="s">
        <v>566</v>
      </c>
      <c r="AU17" s="63"/>
    </row>
    <row r="18" spans="1:47" ht="14.5" customHeight="1" x14ac:dyDescent="0.35">
      <c r="A18" s="9" t="s">
        <v>567</v>
      </c>
      <c r="E18" s="60"/>
      <c r="F18" s="60"/>
      <c r="G18" s="60"/>
      <c r="H18" s="60"/>
      <c r="I18" s="60"/>
      <c r="J18" s="60"/>
      <c r="K18" s="60"/>
      <c r="L18" s="60"/>
      <c r="M18" s="60"/>
      <c r="N18" s="60"/>
      <c r="O18" s="60"/>
      <c r="P18" s="60"/>
      <c r="Q18" s="60"/>
      <c r="R18" s="60"/>
      <c r="S18" s="60"/>
      <c r="T18" s="60"/>
      <c r="U18" s="60"/>
      <c r="V18" s="60"/>
      <c r="W18" s="60"/>
      <c r="X18" s="60"/>
      <c r="Y18" s="60"/>
      <c r="Z18" s="60"/>
      <c r="AA18" s="60"/>
      <c r="AB18" s="60"/>
      <c r="AC18" s="60"/>
      <c r="AD18" s="60"/>
      <c r="AE18" s="60"/>
      <c r="AF18" s="60"/>
      <c r="AQ18" s="8" t="s">
        <v>526</v>
      </c>
      <c r="AT18" s="63" t="s">
        <v>568</v>
      </c>
      <c r="AU18" s="63"/>
    </row>
    <row r="19" spans="1:47" x14ac:dyDescent="0.35">
      <c r="A19" s="9" t="s">
        <v>569</v>
      </c>
      <c r="D19" s="60"/>
      <c r="P19" s="60"/>
      <c r="Q19" s="60"/>
      <c r="R19" s="60"/>
      <c r="S19" s="60"/>
      <c r="T19" s="60"/>
      <c r="U19" s="60"/>
      <c r="V19" s="60"/>
      <c r="W19" s="60"/>
      <c r="X19" s="60"/>
      <c r="Y19" s="60"/>
      <c r="Z19" s="60"/>
      <c r="AA19" s="60"/>
      <c r="AB19" s="60"/>
      <c r="AC19" s="60"/>
      <c r="AD19" s="60"/>
      <c r="AE19" s="60"/>
      <c r="AF19" s="60"/>
      <c r="AQ19" s="8" t="s">
        <v>570</v>
      </c>
    </row>
    <row r="20" spans="1:47" ht="14.5" customHeight="1" x14ac:dyDescent="0.35">
      <c r="A20" s="9" t="s">
        <v>571</v>
      </c>
      <c r="E20" s="60"/>
      <c r="F20" s="60"/>
      <c r="G20" s="60"/>
      <c r="H20" s="60"/>
      <c r="I20" s="60"/>
      <c r="J20" s="60"/>
      <c r="K20" s="60"/>
      <c r="L20" s="60"/>
      <c r="M20" s="60"/>
      <c r="N20" s="60"/>
      <c r="O20" s="60"/>
      <c r="P20" s="60"/>
      <c r="Q20" s="60"/>
      <c r="R20" s="60"/>
      <c r="S20" s="60"/>
      <c r="T20" s="60"/>
      <c r="U20" s="60"/>
      <c r="V20" s="60"/>
      <c r="W20" s="60"/>
      <c r="X20" s="60"/>
      <c r="Y20" s="60"/>
      <c r="Z20" s="60"/>
      <c r="AA20" s="60"/>
      <c r="AB20" s="60"/>
      <c r="AC20" s="60"/>
      <c r="AD20" s="60"/>
      <c r="AE20" s="60"/>
      <c r="AF20" s="60"/>
      <c r="AQ20" s="8" t="s">
        <v>339</v>
      </c>
    </row>
    <row r="21" spans="1:47" x14ac:dyDescent="0.35">
      <c r="A21" s="9" t="s">
        <v>572</v>
      </c>
      <c r="D21" s="60"/>
      <c r="P21" s="60"/>
      <c r="Q21" s="60"/>
      <c r="R21" s="60"/>
      <c r="S21" s="60"/>
      <c r="T21" s="60"/>
      <c r="U21" s="60"/>
      <c r="V21" s="60"/>
      <c r="W21" s="60"/>
      <c r="X21" s="60"/>
      <c r="Y21" s="60"/>
      <c r="Z21" s="60"/>
      <c r="AA21" s="60"/>
      <c r="AB21" s="60"/>
      <c r="AC21" s="60"/>
      <c r="AD21" s="60"/>
      <c r="AE21" s="60"/>
      <c r="AF21" s="60"/>
      <c r="AQ21" s="8" t="s">
        <v>573</v>
      </c>
    </row>
    <row r="22" spans="1:47" ht="14.5" customHeight="1" x14ac:dyDescent="0.35">
      <c r="A22" s="9" t="s">
        <v>574</v>
      </c>
      <c r="E22" s="60"/>
      <c r="F22" s="60"/>
      <c r="G22" s="60"/>
      <c r="H22" s="60"/>
      <c r="I22" s="60"/>
      <c r="J22" s="60"/>
      <c r="K22" s="60"/>
      <c r="L22" s="60"/>
      <c r="M22" s="60"/>
      <c r="N22" s="60"/>
      <c r="O22" s="60"/>
      <c r="P22" s="60"/>
      <c r="Q22" s="60"/>
      <c r="R22" s="60"/>
      <c r="S22" s="60"/>
      <c r="T22" s="60"/>
      <c r="U22" s="60"/>
      <c r="V22" s="60"/>
      <c r="W22" s="60"/>
      <c r="X22" s="60"/>
      <c r="Y22" s="60"/>
      <c r="Z22" s="60"/>
      <c r="AA22" s="60"/>
      <c r="AB22" s="60"/>
      <c r="AC22" s="60"/>
      <c r="AD22" s="60"/>
      <c r="AE22" s="60"/>
      <c r="AF22" s="60"/>
      <c r="AQ22" s="8" t="s">
        <v>575</v>
      </c>
      <c r="AS22" s="63"/>
    </row>
    <row r="23" spans="1:47" x14ac:dyDescent="0.35">
      <c r="A23" s="9" t="s">
        <v>576</v>
      </c>
      <c r="D23" s="60"/>
      <c r="P23" s="60"/>
      <c r="Q23" s="60"/>
      <c r="R23" s="60"/>
      <c r="S23" s="60"/>
      <c r="T23" s="60"/>
      <c r="U23" s="60"/>
      <c r="V23" s="60"/>
      <c r="W23" s="60"/>
      <c r="X23" s="60"/>
      <c r="Y23" s="60"/>
      <c r="Z23" s="60"/>
      <c r="AA23" s="60"/>
      <c r="AB23" s="60"/>
      <c r="AC23" s="60"/>
      <c r="AD23" s="60"/>
      <c r="AE23" s="60"/>
      <c r="AF23" s="60"/>
      <c r="AS23" s="63"/>
    </row>
    <row r="24" spans="1:47" x14ac:dyDescent="0.35">
      <c r="A24" s="9" t="s">
        <v>577</v>
      </c>
      <c r="E24" s="60"/>
      <c r="F24" s="60"/>
      <c r="G24" s="60"/>
      <c r="H24" s="60"/>
      <c r="I24" s="60"/>
      <c r="J24" s="60"/>
      <c r="K24" s="60"/>
      <c r="L24" s="60"/>
      <c r="M24" s="60"/>
      <c r="N24" s="60"/>
      <c r="O24" s="60"/>
      <c r="P24" s="60"/>
      <c r="Q24" s="60"/>
      <c r="R24" s="60"/>
      <c r="S24" s="60"/>
      <c r="T24" s="60"/>
      <c r="U24" s="60"/>
      <c r="V24" s="60"/>
      <c r="W24" s="60"/>
      <c r="X24" s="60"/>
      <c r="Y24" s="60"/>
      <c r="Z24" s="60"/>
      <c r="AA24" s="60"/>
      <c r="AB24" s="60"/>
      <c r="AC24" s="60"/>
      <c r="AD24" s="60"/>
      <c r="AE24" s="60"/>
      <c r="AF24" s="60"/>
      <c r="AS24" s="63"/>
    </row>
    <row r="25" spans="1:47" x14ac:dyDescent="0.35">
      <c r="A25" s="9" t="s">
        <v>578</v>
      </c>
      <c r="D25" s="60"/>
      <c r="P25" s="60"/>
      <c r="Q25" s="60"/>
      <c r="R25" s="60"/>
      <c r="S25" s="60"/>
      <c r="T25" s="60"/>
      <c r="U25" s="60"/>
      <c r="V25" s="60"/>
      <c r="W25" s="60"/>
      <c r="X25" s="60"/>
      <c r="Y25" s="60"/>
      <c r="Z25" s="60"/>
      <c r="AA25" s="60"/>
      <c r="AB25" s="60"/>
      <c r="AC25" s="60"/>
      <c r="AD25" s="60"/>
      <c r="AE25" s="60"/>
      <c r="AF25" s="60"/>
      <c r="AS25" s="63"/>
    </row>
    <row r="26" spans="1:47" x14ac:dyDescent="0.35">
      <c r="A26" s="9" t="s">
        <v>579</v>
      </c>
      <c r="E26" s="60"/>
      <c r="F26" s="60"/>
      <c r="G26" s="60"/>
      <c r="H26" s="60"/>
      <c r="I26" s="60"/>
      <c r="J26" s="60"/>
      <c r="K26" s="60"/>
      <c r="L26" s="60"/>
      <c r="M26" s="60"/>
      <c r="N26" s="60"/>
      <c r="O26" s="60"/>
      <c r="P26" s="60"/>
      <c r="Q26" s="60"/>
      <c r="R26" s="60"/>
      <c r="S26" s="60"/>
      <c r="T26" s="60"/>
      <c r="U26" s="60"/>
      <c r="V26" s="60"/>
      <c r="W26" s="60"/>
      <c r="X26" s="60"/>
      <c r="Y26" s="60"/>
      <c r="Z26" s="60"/>
      <c r="AA26" s="60"/>
      <c r="AB26" s="60"/>
      <c r="AC26" s="60"/>
      <c r="AD26" s="60"/>
      <c r="AE26" s="60"/>
      <c r="AF26" s="60"/>
      <c r="AS26" s="63"/>
    </row>
    <row r="27" spans="1:47" x14ac:dyDescent="0.35">
      <c r="P27" s="60"/>
      <c r="Q27" s="60"/>
      <c r="R27" s="60"/>
      <c r="S27" s="60"/>
      <c r="T27" s="60"/>
      <c r="U27" s="60"/>
      <c r="V27" s="60"/>
      <c r="W27" s="60"/>
      <c r="X27" s="60"/>
      <c r="Y27" s="60"/>
      <c r="Z27" s="60"/>
      <c r="AA27" s="60"/>
      <c r="AB27" s="60"/>
      <c r="AC27" s="60"/>
      <c r="AD27" s="60"/>
      <c r="AE27" s="60"/>
      <c r="AF27" s="60"/>
      <c r="AS27" s="63"/>
    </row>
    <row r="28" spans="1:47" x14ac:dyDescent="0.35">
      <c r="P28" s="60"/>
      <c r="Q28" s="60"/>
      <c r="R28" s="60"/>
      <c r="S28" s="60"/>
      <c r="T28" s="60"/>
      <c r="U28" s="60"/>
      <c r="V28" s="60"/>
      <c r="W28" s="60"/>
      <c r="X28" s="60"/>
      <c r="Y28" s="60"/>
      <c r="Z28" s="60"/>
      <c r="AA28" s="60"/>
      <c r="AB28" s="60"/>
      <c r="AC28" s="60"/>
      <c r="AD28" s="60"/>
      <c r="AE28" s="60"/>
      <c r="AS28" s="63"/>
    </row>
    <row r="29" spans="1:47" x14ac:dyDescent="0.35">
      <c r="P29" s="60"/>
      <c r="Q29" s="60"/>
      <c r="R29" s="60"/>
      <c r="S29" s="60"/>
      <c r="T29" s="60"/>
      <c r="U29" s="60"/>
      <c r="V29" s="60"/>
      <c r="W29" s="60"/>
      <c r="X29" s="60"/>
      <c r="Y29" s="60"/>
      <c r="Z29" s="60"/>
      <c r="AA29" s="60"/>
      <c r="AB29" s="60"/>
      <c r="AC29" s="60"/>
      <c r="AD29" s="60"/>
      <c r="AE29" s="60"/>
      <c r="AS29" s="63"/>
    </row>
    <row r="30" spans="1:47" x14ac:dyDescent="0.35">
      <c r="AS30" s="63"/>
    </row>
    <row r="31" spans="1:47" x14ac:dyDescent="0.35">
      <c r="AS31" s="63"/>
    </row>
    <row r="32" spans="1:47" x14ac:dyDescent="0.35">
      <c r="AS32" s="63"/>
    </row>
    <row r="33" spans="45:45" x14ac:dyDescent="0.35">
      <c r="AS33" s="63"/>
    </row>
    <row r="34" spans="45:45" x14ac:dyDescent="0.35">
      <c r="AS34" s="63"/>
    </row>
    <row r="35" spans="45:45" x14ac:dyDescent="0.35">
      <c r="AS35" s="63"/>
    </row>
    <row r="36" spans="45:45" x14ac:dyDescent="0.35">
      <c r="AS36" s="63"/>
    </row>
    <row r="37" spans="45:45" x14ac:dyDescent="0.35">
      <c r="AS37" s="63"/>
    </row>
    <row r="38" spans="45:45" x14ac:dyDescent="0.35">
      <c r="AS38" s="63"/>
    </row>
  </sheetData>
  <sheetProtection algorithmName="SHA-512" hashValue="dqLVL0J3x9sndK2Polq6cpA1wT0LjNntZLwn26tvqSEsC0bLmEZ5g2oxNONXQ4ESW/HBpkg5j6uZANZZ8XAEFA==" saltValue="Ktoo1wuHCbye5eG9EowXYQ==" spinCount="100000" sheet="1" objects="1" scenarios="1" selectLockedCells="1" selectUnlockedCells="1"/>
  <phoneticPr fontId="39"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be41792-d945-4c93-b905-9de004d25a1b">
      <Terms xmlns="http://schemas.microsoft.com/office/infopath/2007/PartnerControls"/>
    </lcf76f155ced4ddcb4097134ff3c332f>
    <TaxCatchAll xmlns="1bc703db-f236-4cef-85a6-056f1461863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1419881AD72674594958C76C679BD6B" ma:contentTypeVersion="17" ma:contentTypeDescription="Create a new document." ma:contentTypeScope="" ma:versionID="3e8e95e7ca567482533a69e9c7801a6d">
  <xsd:schema xmlns:xsd="http://www.w3.org/2001/XMLSchema" xmlns:xs="http://www.w3.org/2001/XMLSchema" xmlns:p="http://schemas.microsoft.com/office/2006/metadata/properties" xmlns:ns2="6be41792-d945-4c93-b905-9de004d25a1b" xmlns:ns3="1bc703db-f236-4cef-85a6-056f14618630" targetNamespace="http://schemas.microsoft.com/office/2006/metadata/properties" ma:root="true" ma:fieldsID="01c1260926cf636460fb567ebd012177" ns2:_="" ns3:_="">
    <xsd:import namespace="6be41792-d945-4c93-b905-9de004d25a1b"/>
    <xsd:import namespace="1bc703db-f236-4cef-85a6-056f1461863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AutoKeyPoints" minOccurs="0"/>
                <xsd:element ref="ns2:MediaServiceKeyPoints" minOccurs="0"/>
                <xsd:element ref="ns2:MediaLengthInSecond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e41792-d945-4c93-b905-9de004d25a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453922a1-3f60-459e-b8fb-ca1c10759017" ma:termSetId="09814cd3-568e-fe90-9814-8d621ff8fb84" ma:anchorId="fba54fb3-c3e1-fe81-a776-ca4b69148c4d" ma:open="true" ma:isKeyword="false">
      <xsd:complexType>
        <xsd:sequence>
          <xsd:element ref="pc:Terms" minOccurs="0" maxOccurs="1"/>
        </xsd:sequence>
      </xsd:complex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bc703db-f236-4cef-85a6-056f14618630"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ae64eeca-a9ab-4cdf-bea8-27bdb86fe2dd}" ma:internalName="TaxCatchAll" ma:showField="CatchAllData" ma:web="1bc703db-f236-4cef-85a6-056f14618630">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0C2C5B4-A2F9-46E0-8644-2268D48D02EB}">
  <ds:schemaRefs>
    <ds:schemaRef ds:uri="http://purl.org/dc/dcmitype/"/>
    <ds:schemaRef ds:uri="http://schemas.microsoft.com/office/2006/documentManagement/types"/>
    <ds:schemaRef ds:uri="http://purl.org/dc/terms/"/>
    <ds:schemaRef ds:uri="6be41792-d945-4c93-b905-9de004d25a1b"/>
    <ds:schemaRef ds:uri="http://www.w3.org/XML/1998/namespace"/>
    <ds:schemaRef ds:uri="http://schemas.microsoft.com/office/infopath/2007/PartnerControls"/>
    <ds:schemaRef ds:uri="http://schemas.openxmlformats.org/package/2006/metadata/core-properties"/>
    <ds:schemaRef ds:uri="1bc703db-f236-4cef-85a6-056f14618630"/>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E4F15D17-AE06-4EB8-AAC4-DB762CAD40B6}">
  <ds:schemaRefs>
    <ds:schemaRef ds:uri="http://schemas.microsoft.com/sharepoint/v3/contenttype/forms"/>
  </ds:schemaRefs>
</ds:datastoreItem>
</file>

<file path=customXml/itemProps3.xml><?xml version="1.0" encoding="utf-8"?>
<ds:datastoreItem xmlns:ds="http://schemas.openxmlformats.org/officeDocument/2006/customXml" ds:itemID="{4BA96E94-06C1-4E0D-BCDB-777E345031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e41792-d945-4c93-b905-9de004d25a1b"/>
    <ds:schemaRef ds:uri="1bc703db-f236-4cef-85a6-056f146186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64</vt:i4>
      </vt:variant>
    </vt:vector>
  </HeadingPairs>
  <TitlesOfParts>
    <vt:vector size="71" baseType="lpstr">
      <vt:lpstr>Application </vt:lpstr>
      <vt:lpstr>Trainee Details</vt:lpstr>
      <vt:lpstr>OJT Plan Template_Employee 1</vt:lpstr>
      <vt:lpstr>OJT Plan Template_Employee 2</vt:lpstr>
      <vt:lpstr>OJT Plan Template_Employee 3</vt:lpstr>
      <vt:lpstr>Note</vt:lpstr>
      <vt:lpstr>Data Validation List</vt:lpstr>
      <vt:lpstr>AI_Growth_Skills</vt:lpstr>
      <vt:lpstr>AI_Growth_Skills_OJT1</vt:lpstr>
      <vt:lpstr>Business_Analyst_Market_Research_Analyst_Market_Analyst</vt:lpstr>
      <vt:lpstr>Business_Development_Specialist</vt:lpstr>
      <vt:lpstr>Business_Environmental_Analysis</vt:lpstr>
      <vt:lpstr>Business_Needs_Analysis</vt:lpstr>
      <vt:lpstr>Business_Process_Excellence_Engineer_Operations_Specialist_Industrial_Operations_Engineer_Logistics_Solutions_Analyst_Supply_Chain_Performance_Specialist</vt:lpstr>
      <vt:lpstr>Business_Valuation_Specialist</vt:lpstr>
      <vt:lpstr>Company_goals</vt:lpstr>
      <vt:lpstr>Compliance_Specialist_Compliance_Regulatory_Reporting_Specialist_Compliance_Advisor_Financial_Crime_Data_Analytics</vt:lpstr>
      <vt:lpstr>Computational_Modelling</vt:lpstr>
      <vt:lpstr>Consumer_Behaviour_Analysis</vt:lpstr>
      <vt:lpstr>Consumer_Intelligence_Analysis</vt:lpstr>
      <vt:lpstr>Credit_Specialist_Analyst</vt:lpstr>
      <vt:lpstr>Customer_Experience_Specialist_Service_Quality_Analyst</vt:lpstr>
      <vt:lpstr>Data_Analytics</vt:lpstr>
      <vt:lpstr>Data_Engineering</vt:lpstr>
      <vt:lpstr>Data_Visualisation</vt:lpstr>
      <vt:lpstr>Data_Visualisation_</vt:lpstr>
      <vt:lpstr>Demand_Analysis</vt:lpstr>
      <vt:lpstr>ECommerce_Specialist</vt:lpstr>
      <vt:lpstr>Employee_Experience_and_Relations_Specialist</vt:lpstr>
      <vt:lpstr>Finance_Specialist</vt:lpstr>
      <vt:lpstr>Franchise_Operations_Representative</vt:lpstr>
      <vt:lpstr>Generative_AI_Models_Technical_Aspects_of_Security_and_Ethics</vt:lpstr>
      <vt:lpstr>Generative_AI_Principles_and_Applications</vt:lpstr>
      <vt:lpstr>HR_Business_Partner</vt:lpstr>
      <vt:lpstr>IT_Specialist</vt:lpstr>
      <vt:lpstr>Learning_and_Organisation_Development_Specialist</vt:lpstr>
      <vt:lpstr>Market_Strategy</vt:lpstr>
      <vt:lpstr>Market_Trend_Analysis</vt:lpstr>
      <vt:lpstr>Marketing_Specialist</vt:lpstr>
      <vt:lpstr>Merger_and_Acquisitions_Specialist</vt:lpstr>
      <vt:lpstr>Operations_and_Technology_Specialist</vt:lpstr>
      <vt:lpstr>Operations_Specialist</vt:lpstr>
      <vt:lpstr>Others</vt:lpstr>
      <vt:lpstr>Pattern_Recognition_Systems</vt:lpstr>
      <vt:lpstr>Performance_and_Rewards_Specialist</vt:lpstr>
      <vt:lpstr>Procurement_and_Sourcing_Specialist</vt:lpstr>
      <vt:lpstr>Prompt_Design</vt:lpstr>
      <vt:lpstr>Regulations_and_Controls_Specialist</vt:lpstr>
      <vt:lpstr>Regulatory_Change_Management_Specialist</vt:lpstr>
      <vt:lpstr>Responsible_AI_and_Generative_AI_Practices</vt:lpstr>
      <vt:lpstr>Restructuring_and_Insolvency_Specialist</vt:lpstr>
      <vt:lpstr>Risk_Specialist_Analyst</vt:lpstr>
      <vt:lpstr>Sales_Specialist</vt:lpstr>
      <vt:lpstr>Sector</vt:lpstr>
      <vt:lpstr>Sector_Specific_Growth_Skills</vt:lpstr>
      <vt:lpstr>Self_Learning_Systems</vt:lpstr>
      <vt:lpstr>Talent_Attraction_Specialist</vt:lpstr>
      <vt:lpstr>Talent_Management_Specialist</vt:lpstr>
      <vt:lpstr>Text_Analytics_and_Processing</vt:lpstr>
      <vt:lpstr>Track_1_Business_Development</vt:lpstr>
      <vt:lpstr>Track_10_Information_Technology</vt:lpstr>
      <vt:lpstr>Track_11_Franchise_Operations</vt:lpstr>
      <vt:lpstr>Track_2_Sales</vt:lpstr>
      <vt:lpstr>Track_3_Customer_Experience</vt:lpstr>
      <vt:lpstr>Track_4_Marketing</vt:lpstr>
      <vt:lpstr>Track_5_Operations</vt:lpstr>
      <vt:lpstr>Track_6_Project_Management</vt:lpstr>
      <vt:lpstr>Track_7_International_Relations_Legal_and_Compliance</vt:lpstr>
      <vt:lpstr>Track_8_Finance</vt:lpstr>
      <vt:lpstr>Track_9_Human_Resources</vt:lpstr>
      <vt:lpstr>Treasury_Specialist_Analyst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Marissa LEE (WSG)</dc:creator>
  <cp:keywords/>
  <dc:description/>
  <cp:lastModifiedBy>Marissa LEE (SWDA)</cp:lastModifiedBy>
  <cp:revision/>
  <dcterms:created xsi:type="dcterms:W3CDTF">2024-07-02T11:25:31Z</dcterms:created>
  <dcterms:modified xsi:type="dcterms:W3CDTF">2026-08-03T13:25:05Z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0x010100B1419881AD72674594958C76C679BD6B</vt:lpwstr>
  </property>
  <property fmtid="{D5CDD505-2E9C-101B-9397-08002B2CF9AE}" pid="3" name="MediaServiceImageTags">
    <vt:lpwstr/>
  </property>
  <property fmtid="{D5CDD505-2E9C-101B-9397-08002B2CF9AE}" pid="4" name="MSIP_Label_54803508-8490-4252-b331-d9b72689e942_Enabled">
    <vt:lpwstr>true</vt:lpwstr>
  </property>
  <property fmtid="{D5CDD505-2E9C-101B-9397-08002B2CF9AE}" pid="5" name="MSIP_Label_54803508-8490-4252-b331-d9b72689e942_SetDate">
    <vt:lpwstr>2026-06-19T01:37:10Z</vt:lpwstr>
  </property>
  <property fmtid="{D5CDD505-2E9C-101B-9397-08002B2CF9AE}" pid="6" name="MSIP_Label_54803508-8490-4252-b331-d9b72689e942_Method">
    <vt:lpwstr>Privileged</vt:lpwstr>
  </property>
  <property fmtid="{D5CDD505-2E9C-101B-9397-08002B2CF9AE}" pid="7" name="MSIP_Label_54803508-8490-4252-b331-d9b72689e942_Name">
    <vt:lpwstr>Non Sensitive_0</vt:lpwstr>
  </property>
  <property fmtid="{D5CDD505-2E9C-101B-9397-08002B2CF9AE}" pid="8" name="MSIP_Label_54803508-8490-4252-b331-d9b72689e942_SiteId">
    <vt:lpwstr>0b11c524-9a1c-4e1b-84cb-6336aefc2243</vt:lpwstr>
  </property>
  <property fmtid="{D5CDD505-2E9C-101B-9397-08002B2CF9AE}" pid="9" name="MSIP_Label_54803508-8490-4252-b331-d9b72689e942_ActionId">
    <vt:lpwstr>871c23cd-a098-434c-ac7b-7d0441412056</vt:lpwstr>
  </property>
  <property fmtid="{D5CDD505-2E9C-101B-9397-08002B2CF9AE}" pid="10" name="MSIP_Label_54803508-8490-4252-b331-d9b72689e942_ContentBits">
    <vt:lpwstr>0</vt:lpwstr>
  </property>
  <property fmtid="{D5CDD505-2E9C-101B-9397-08002B2CF9AE}" pid="11" name="MSIP_Label_54803508-8490-4252-b331-d9b72689e942_Tag">
    <vt:lpwstr>10, 0, 1, 2</vt:lpwstr>
  </property>
</Properties>
</file>