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rinterSettings/printerSettings1.bin" ContentType="application/vnd.openxmlformats-officedocument.spreadsheetml.printerSettings"/>
  <Override PartName="/xl/printerSettings/printerSettings2.bin" ContentType="application/vnd.openxmlformats-officedocument.spreadsheetml.printerSettings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gdcs.sgnet.gov.sg/sites/CUSTOMS-fsfin04/Shared Documents/FINANCE/Statistics Reporting for DOS/Webstats/"/>
    </mc:Choice>
  </mc:AlternateContent>
  <xr:revisionPtr revIDLastSave="0" documentId="13_ncr:20000001_{4C93BE28-844B-4766-A3AF-9A99ADF02187}" xr6:coauthVersionLast="47" xr6:coauthVersionMax="47" xr10:uidLastSave="{00000000-0000-0000-0000-000000000000}"/>
  <bookViews>
    <workbookView xWindow="-110" yWindow="-110" windowWidth="19420" windowHeight="10300" firstSheet="4" activeTab="5" xr2:uid="{00000000-000D-0000-FFFF-FFFF00000000}"/>
  </bookViews>
  <sheets>
    <sheet name="5-Yearly Revenue Stats" sheetId="14" r:id="rId1"/>
    <sheet name="2022 Monthly Revenue Stats" sheetId="11" r:id="rId2"/>
    <sheet name="2023 Monthly Revenue Stats" sheetId="12" r:id="rId3"/>
    <sheet name="2024 Monthly Revenue Stats" sheetId="13" r:id="rId4"/>
    <sheet name="2025 Monthly Revenue Stats" sheetId="15" r:id="rId5"/>
    <sheet name="2026 Monthly Revenue Stats" sheetId="16" r:id="rId6"/>
  </sheets>
  <definedNames>
    <definedName name="_xlnm.Print_Area" localSheetId="1">'2022 Monthly Revenue Stats'!$A$116:$B$131</definedName>
    <definedName name="_xlnm.Print_Area" localSheetId="2">'2023 Monthly Revenue Stats'!$A$118:$B$133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14" i="16" l="1"/>
  <c r="E107" i="16"/>
  <c r="E101" i="16"/>
  <c r="E95" i="16"/>
  <c r="E90" i="16"/>
  <c r="E78" i="16"/>
  <c r="E67" i="16"/>
  <c r="E43" i="16"/>
  <c r="E20" i="16"/>
  <c r="E15" i="16"/>
  <c r="E8" i="16"/>
  <c r="D114" i="16"/>
  <c r="D107" i="16"/>
  <c r="D101" i="16"/>
  <c r="D95" i="16"/>
  <c r="D90" i="16"/>
  <c r="D78" i="16"/>
  <c r="D67" i="16"/>
  <c r="D43" i="16"/>
  <c r="D20" i="16"/>
  <c r="D15" i="16"/>
  <c r="D8" i="16"/>
  <c r="B114" i="16"/>
  <c r="B107" i="16"/>
  <c r="B101" i="16"/>
  <c r="B95" i="16"/>
  <c r="B90" i="16"/>
  <c r="B78" i="16"/>
  <c r="B67" i="16"/>
  <c r="B43" i="16"/>
  <c r="B20" i="16"/>
  <c r="B15" i="16"/>
  <c r="B8" i="16"/>
  <c r="C114" i="16"/>
  <c r="C101" i="16"/>
  <c r="C95" i="16"/>
  <c r="C90" i="16"/>
  <c r="C78" i="16"/>
  <c r="C67" i="16"/>
  <c r="C43" i="16"/>
  <c r="C20" i="16"/>
  <c r="C15" i="16"/>
  <c r="C8" i="16"/>
  <c r="M114" i="15" l="1"/>
  <c r="M107" i="15"/>
  <c r="M101" i="15"/>
  <c r="M95" i="15"/>
  <c r="M90" i="15"/>
  <c r="M78" i="15"/>
  <c r="M67" i="15"/>
  <c r="M43" i="15"/>
  <c r="M20" i="15"/>
  <c r="M15" i="15"/>
  <c r="M8" i="15"/>
  <c r="L114" i="15"/>
  <c r="L107" i="15"/>
  <c r="L101" i="15"/>
  <c r="L95" i="15"/>
  <c r="L90" i="15"/>
  <c r="L78" i="15"/>
  <c r="L67" i="15"/>
  <c r="L43" i="15"/>
  <c r="L20" i="15"/>
  <c r="L15" i="15"/>
  <c r="L8" i="15"/>
  <c r="K78" i="15"/>
  <c r="K67" i="15"/>
  <c r="K114" i="15"/>
  <c r="K107" i="15"/>
  <c r="K101" i="15"/>
  <c r="K95" i="15"/>
  <c r="K90" i="15"/>
  <c r="K43" i="15"/>
  <c r="K20" i="15"/>
  <c r="K15" i="15"/>
  <c r="K8" i="15"/>
  <c r="I114" i="15"/>
  <c r="I107" i="15"/>
  <c r="I101" i="15"/>
  <c r="I95" i="15"/>
  <c r="I90" i="15"/>
  <c r="I78" i="15"/>
  <c r="I67" i="15"/>
  <c r="I43" i="15"/>
  <c r="I20" i="15"/>
  <c r="I15" i="15"/>
  <c r="I8" i="15"/>
  <c r="H114" i="15"/>
  <c r="H107" i="15"/>
  <c r="H101" i="15"/>
  <c r="H95" i="15"/>
  <c r="H90" i="15"/>
  <c r="H78" i="15"/>
  <c r="H67" i="15"/>
  <c r="H43" i="15"/>
  <c r="H20" i="15"/>
  <c r="H15" i="15"/>
  <c r="H8" i="15"/>
  <c r="G114" i="15"/>
  <c r="G107" i="15"/>
  <c r="G101" i="15"/>
  <c r="G95" i="15"/>
  <c r="G90" i="15"/>
  <c r="G78" i="15"/>
  <c r="G67" i="15"/>
  <c r="G43" i="15"/>
  <c r="G20" i="15"/>
  <c r="G15" i="15"/>
  <c r="G8" i="15"/>
  <c r="E114" i="15"/>
  <c r="E107" i="15"/>
  <c r="E101" i="15"/>
  <c r="E95" i="15"/>
  <c r="E90" i="15"/>
  <c r="E85" i="15"/>
  <c r="E78" i="15" s="1"/>
  <c r="E74" i="15"/>
  <c r="E67" i="15" s="1"/>
  <c r="E43" i="15"/>
  <c r="E20" i="15"/>
  <c r="E15" i="15"/>
  <c r="E8" i="15"/>
  <c r="C95" i="15"/>
  <c r="D95" i="15"/>
  <c r="F95" i="15"/>
  <c r="F78" i="15"/>
  <c r="F67" i="15"/>
  <c r="F114" i="15"/>
  <c r="F107" i="15"/>
  <c r="F101" i="15"/>
  <c r="F90" i="15"/>
  <c r="F43" i="15"/>
  <c r="F20" i="15"/>
  <c r="F15" i="15"/>
  <c r="F8" i="15"/>
  <c r="D114" i="15"/>
  <c r="C114" i="15"/>
  <c r="B114" i="15"/>
  <c r="D107" i="15"/>
  <c r="C107" i="15"/>
  <c r="B107" i="15"/>
  <c r="D101" i="15"/>
  <c r="C101" i="15"/>
  <c r="B101" i="15"/>
  <c r="B95" i="15"/>
  <c r="D90" i="15"/>
  <c r="C90" i="15"/>
  <c r="B90" i="15"/>
  <c r="D78" i="15"/>
  <c r="C78" i="15"/>
  <c r="B78" i="15"/>
  <c r="D67" i="15"/>
  <c r="C67" i="15"/>
  <c r="B67" i="15"/>
  <c r="D43" i="15"/>
  <c r="C43" i="15"/>
  <c r="B43" i="15"/>
  <c r="D20" i="15"/>
  <c r="C20" i="15"/>
  <c r="B20" i="15"/>
  <c r="D15" i="15"/>
  <c r="C15" i="15"/>
  <c r="B15" i="15"/>
  <c r="D8" i="15"/>
  <c r="C8" i="15"/>
  <c r="B8" i="15"/>
  <c r="M114" i="13" l="1"/>
  <c r="M107" i="13"/>
  <c r="M101" i="13"/>
  <c r="M95" i="13"/>
  <c r="M90" i="13"/>
  <c r="M78" i="13"/>
  <c r="M67" i="13"/>
  <c r="M43" i="13"/>
  <c r="M20" i="13"/>
  <c r="M15" i="13"/>
  <c r="M8" i="13"/>
  <c r="L114" i="13"/>
  <c r="L107" i="13"/>
  <c r="L101" i="13"/>
  <c r="L95" i="13"/>
  <c r="L90" i="13"/>
  <c r="L78" i="13"/>
  <c r="L67" i="13"/>
  <c r="L43" i="13"/>
  <c r="L20" i="13"/>
  <c r="L15" i="13"/>
  <c r="L8" i="13"/>
  <c r="K85" i="13"/>
  <c r="K78" i="13" s="1"/>
  <c r="K74" i="13"/>
  <c r="K67" i="13" s="1"/>
  <c r="K114" i="13"/>
  <c r="K107" i="13"/>
  <c r="K101" i="13"/>
  <c r="K95" i="13"/>
  <c r="K90" i="13"/>
  <c r="K43" i="13"/>
  <c r="K20" i="13"/>
  <c r="K15" i="13"/>
  <c r="K8" i="13"/>
  <c r="J114" i="13"/>
  <c r="J107" i="13"/>
  <c r="J101" i="13"/>
  <c r="J95" i="13"/>
  <c r="J90" i="13"/>
  <c r="J78" i="13"/>
  <c r="J67" i="13"/>
  <c r="J43" i="13"/>
  <c r="J20" i="13"/>
  <c r="J15" i="13"/>
  <c r="J8" i="13"/>
  <c r="I114" i="13"/>
  <c r="I107" i="13"/>
  <c r="I101" i="13"/>
  <c r="I95" i="13"/>
  <c r="I90" i="13"/>
  <c r="I78" i="13"/>
  <c r="I67" i="13"/>
  <c r="I43" i="13"/>
  <c r="I20" i="13"/>
  <c r="I15" i="13"/>
  <c r="I8" i="13"/>
  <c r="H114" i="13"/>
  <c r="H107" i="13"/>
  <c r="H101" i="13"/>
  <c r="H95" i="13"/>
  <c r="H90" i="13"/>
  <c r="H78" i="13"/>
  <c r="H67" i="13"/>
  <c r="H43" i="13"/>
  <c r="H20" i="13"/>
  <c r="H15" i="13"/>
  <c r="H8" i="13"/>
  <c r="G95" i="13"/>
  <c r="G114" i="13"/>
  <c r="G107" i="13"/>
  <c r="G101" i="13"/>
  <c r="G90" i="13"/>
  <c r="G78" i="13"/>
  <c r="G67" i="13"/>
  <c r="G43" i="13"/>
  <c r="G20" i="13"/>
  <c r="G15" i="13"/>
  <c r="G8" i="13"/>
  <c r="F85" i="13"/>
  <c r="F74" i="13"/>
  <c r="E114" i="13"/>
  <c r="E107" i="13"/>
  <c r="E101" i="13"/>
  <c r="E95" i="13"/>
  <c r="E90" i="13"/>
  <c r="E78" i="13"/>
  <c r="E67" i="13"/>
  <c r="E43" i="13"/>
  <c r="E20" i="13"/>
  <c r="E15" i="13"/>
  <c r="E8" i="13"/>
  <c r="D114" i="13" l="1"/>
  <c r="D107" i="13"/>
  <c r="D101" i="13"/>
  <c r="D95" i="13"/>
  <c r="D90" i="13"/>
  <c r="D78" i="13"/>
  <c r="D67" i="13"/>
  <c r="D43" i="13"/>
  <c r="D20" i="13"/>
  <c r="D15" i="13"/>
  <c r="D8" i="13"/>
  <c r="B107" i="14" l="1"/>
  <c r="B101" i="14"/>
  <c r="B12" i="14" s="1"/>
  <c r="B95" i="14"/>
  <c r="B90" i="14"/>
  <c r="B78" i="14"/>
  <c r="B67" i="14"/>
  <c r="B10" i="14" s="1"/>
  <c r="B43" i="14"/>
  <c r="B20" i="14"/>
  <c r="B9" i="14" s="1"/>
  <c r="B15" i="14"/>
  <c r="B13" i="14"/>
  <c r="B11" i="14"/>
  <c r="B8" i="14" l="1"/>
  <c r="F114" i="13"/>
  <c r="C114" i="13"/>
  <c r="B114" i="13"/>
  <c r="F107" i="13"/>
  <c r="C107" i="13"/>
  <c r="B107" i="13"/>
  <c r="F101" i="13"/>
  <c r="C101" i="13"/>
  <c r="B101" i="13"/>
  <c r="F95" i="13"/>
  <c r="C95" i="13"/>
  <c r="B95" i="13"/>
  <c r="F90" i="13"/>
  <c r="C90" i="13"/>
  <c r="B90" i="13"/>
  <c r="F78" i="13"/>
  <c r="C78" i="13"/>
  <c r="B78" i="13"/>
  <c r="F67" i="13"/>
  <c r="C67" i="13"/>
  <c r="B67" i="13"/>
  <c r="F43" i="13"/>
  <c r="C43" i="13"/>
  <c r="B43" i="13"/>
  <c r="F20" i="13"/>
  <c r="C20" i="13"/>
  <c r="B20" i="13"/>
  <c r="F15" i="13"/>
  <c r="C15" i="13"/>
  <c r="B15" i="13"/>
  <c r="F8" i="13"/>
  <c r="C8" i="13"/>
  <c r="B8" i="13"/>
  <c r="L114" i="12"/>
  <c r="L107" i="12"/>
  <c r="L101" i="12"/>
  <c r="L95" i="12"/>
  <c r="L90" i="12"/>
  <c r="L78" i="12"/>
  <c r="L67" i="12"/>
  <c r="L43" i="12"/>
  <c r="L20" i="12"/>
  <c r="L15" i="12"/>
  <c r="L8" i="12"/>
  <c r="K15" i="12"/>
  <c r="J15" i="12"/>
  <c r="I15" i="12"/>
  <c r="H15" i="12"/>
  <c r="G15" i="12"/>
  <c r="K114" i="12"/>
  <c r="K107" i="12"/>
  <c r="K101" i="12"/>
  <c r="K95" i="12"/>
  <c r="K90" i="12"/>
  <c r="K78" i="12"/>
  <c r="K67" i="12"/>
  <c r="K43" i="12"/>
  <c r="K8" i="12"/>
  <c r="J107" i="12"/>
  <c r="J101" i="12"/>
  <c r="J95" i="12"/>
  <c r="J90" i="12"/>
  <c r="J78" i="12"/>
  <c r="J67" i="12"/>
  <c r="J43" i="12"/>
  <c r="J20" i="12"/>
  <c r="J8" i="12"/>
  <c r="I107" i="12"/>
  <c r="I101" i="12"/>
  <c r="I95" i="12"/>
  <c r="I90" i="12"/>
  <c r="I78" i="12"/>
  <c r="I67" i="12"/>
  <c r="I8" i="12" s="1"/>
  <c r="I43" i="12"/>
  <c r="I20" i="12"/>
  <c r="G107" i="12"/>
  <c r="G101" i="12"/>
  <c r="G12" i="12" s="1"/>
  <c r="G95" i="12"/>
  <c r="G90" i="12"/>
  <c r="G11" i="12" s="1"/>
  <c r="G78" i="12"/>
  <c r="G67" i="12"/>
  <c r="G10" i="12" s="1"/>
  <c r="G43" i="12"/>
  <c r="G20" i="12"/>
  <c r="G9" i="12" s="1"/>
  <c r="G13" i="12"/>
  <c r="F107" i="12"/>
  <c r="F101" i="12"/>
  <c r="F12" i="12" s="1"/>
  <c r="F95" i="12"/>
  <c r="F90" i="12"/>
  <c r="F11" i="12" s="1"/>
  <c r="F78" i="12"/>
  <c r="F67" i="12"/>
  <c r="F10" i="12" s="1"/>
  <c r="F43" i="12"/>
  <c r="F20" i="12"/>
  <c r="F9" i="12" s="1"/>
  <c r="F15" i="12"/>
  <c r="F13" i="12"/>
  <c r="E107" i="12"/>
  <c r="E101" i="12"/>
  <c r="E12" i="12" s="1"/>
  <c r="E95" i="12"/>
  <c r="E90" i="12"/>
  <c r="E11" i="12" s="1"/>
  <c r="E78" i="12"/>
  <c r="E67" i="12"/>
  <c r="E10" i="12" s="1"/>
  <c r="E43" i="12"/>
  <c r="E20" i="12"/>
  <c r="E9" i="12" s="1"/>
  <c r="E15" i="12"/>
  <c r="E13" i="12"/>
  <c r="D107" i="12"/>
  <c r="D101" i="12"/>
  <c r="D12" i="12" s="1"/>
  <c r="D95" i="12"/>
  <c r="D90" i="12"/>
  <c r="D11" i="12" s="1"/>
  <c r="D78" i="12"/>
  <c r="D67" i="12"/>
  <c r="D10" i="12" s="1"/>
  <c r="D43" i="12"/>
  <c r="D20" i="12"/>
  <c r="D9" i="12" s="1"/>
  <c r="D15" i="12"/>
  <c r="D13" i="12"/>
  <c r="C107" i="12"/>
  <c r="C101" i="12"/>
  <c r="C12" i="12" s="1"/>
  <c r="C95" i="12"/>
  <c r="C90" i="12"/>
  <c r="C11" i="12" s="1"/>
  <c r="C78" i="12"/>
  <c r="C67" i="12"/>
  <c r="C10" i="12" s="1"/>
  <c r="C43" i="12"/>
  <c r="C20" i="12"/>
  <c r="C9" i="12" s="1"/>
  <c r="C15" i="12"/>
  <c r="C13" i="12"/>
  <c r="B107" i="12"/>
  <c r="B101" i="12"/>
  <c r="B12" i="12" s="1"/>
  <c r="B95" i="12"/>
  <c r="B90" i="12"/>
  <c r="B11" i="12" s="1"/>
  <c r="B78" i="12"/>
  <c r="B67" i="12"/>
  <c r="B10" i="12" s="1"/>
  <c r="B43" i="12"/>
  <c r="B20" i="12"/>
  <c r="B9" i="12" s="1"/>
  <c r="B15" i="12"/>
  <c r="B13" i="12"/>
  <c r="M78" i="11"/>
  <c r="M106" i="11"/>
  <c r="M101" i="11"/>
  <c r="M12" i="11" s="1"/>
  <c r="M95" i="11"/>
  <c r="M90" i="11"/>
  <c r="M11" i="11" s="1"/>
  <c r="M67" i="11"/>
  <c r="M10" i="11" s="1"/>
  <c r="M43" i="11"/>
  <c r="M20" i="11"/>
  <c r="M9" i="11" s="1"/>
  <c r="M15" i="11"/>
  <c r="M13" i="11"/>
  <c r="C106" i="11"/>
  <c r="D106" i="11"/>
  <c r="E106" i="11"/>
  <c r="F106" i="11"/>
  <c r="G106" i="11"/>
  <c r="H106" i="11"/>
  <c r="I106" i="11"/>
  <c r="J106" i="11"/>
  <c r="K106" i="11"/>
  <c r="L106" i="11"/>
  <c r="B106" i="11"/>
  <c r="C101" i="11"/>
  <c r="D101" i="11"/>
  <c r="E101" i="11"/>
  <c r="E12" i="11" s="1"/>
  <c r="F101" i="11"/>
  <c r="G101" i="11"/>
  <c r="H101" i="11"/>
  <c r="I101" i="11"/>
  <c r="J101" i="11"/>
  <c r="K101" i="11"/>
  <c r="L101" i="11"/>
  <c r="L12" i="11" s="1"/>
  <c r="B101" i="11"/>
  <c r="L95" i="11"/>
  <c r="L90" i="11"/>
  <c r="L11" i="11" s="1"/>
  <c r="L78" i="11"/>
  <c r="L67" i="11"/>
  <c r="L10" i="11" s="1"/>
  <c r="L43" i="11"/>
  <c r="L20" i="11"/>
  <c r="L9" i="11" s="1"/>
  <c r="L15" i="11"/>
  <c r="L13" i="11"/>
  <c r="K12" i="11"/>
  <c r="K95" i="11"/>
  <c r="K90" i="11"/>
  <c r="K11" i="11" s="1"/>
  <c r="K78" i="11"/>
  <c r="K67" i="11"/>
  <c r="K10" i="11" s="1"/>
  <c r="K43" i="11"/>
  <c r="K20" i="11"/>
  <c r="K9" i="11" s="1"/>
  <c r="K15" i="11"/>
  <c r="K13" i="11"/>
  <c r="J12" i="11"/>
  <c r="J20" i="11"/>
  <c r="J9" i="11" s="1"/>
  <c r="J90" i="11"/>
  <c r="J11" i="11" s="1"/>
  <c r="J95" i="11"/>
  <c r="J78" i="11"/>
  <c r="J67" i="11"/>
  <c r="J10" i="11" s="1"/>
  <c r="J43" i="11"/>
  <c r="J15" i="11"/>
  <c r="J13" i="11"/>
  <c r="I12" i="11"/>
  <c r="I95" i="11"/>
  <c r="I90" i="11"/>
  <c r="I11" i="11" s="1"/>
  <c r="I78" i="11"/>
  <c r="I67" i="11"/>
  <c r="I10" i="11" s="1"/>
  <c r="I43" i="11"/>
  <c r="I20" i="11"/>
  <c r="I9" i="11" s="1"/>
  <c r="I15" i="11"/>
  <c r="I13" i="11"/>
  <c r="H13" i="11"/>
  <c r="G13" i="11"/>
  <c r="F95" i="11"/>
  <c r="F13" i="11"/>
  <c r="E13" i="11"/>
  <c r="D13" i="11"/>
  <c r="C13" i="11"/>
  <c r="B13" i="11"/>
  <c r="K20" i="12" l="1"/>
  <c r="G8" i="12"/>
  <c r="F8" i="12"/>
  <c r="E8" i="12"/>
  <c r="D8" i="12"/>
  <c r="C8" i="12"/>
  <c r="B8" i="12"/>
  <c r="M8" i="11"/>
  <c r="L8" i="11"/>
  <c r="K8" i="11"/>
  <c r="J8" i="11"/>
  <c r="I8" i="11"/>
  <c r="H95" i="11"/>
  <c r="H90" i="11"/>
  <c r="H11" i="11" s="1"/>
  <c r="H12" i="11"/>
  <c r="H78" i="11"/>
  <c r="H67" i="11"/>
  <c r="H10" i="11" s="1"/>
  <c r="H43" i="11"/>
  <c r="H20" i="11"/>
  <c r="H9" i="11" s="1"/>
  <c r="H15" i="11"/>
  <c r="G12" i="11"/>
  <c r="G15" i="11"/>
  <c r="G95" i="11"/>
  <c r="G90" i="11"/>
  <c r="G11" i="11" s="1"/>
  <c r="G78" i="11"/>
  <c r="G67" i="11"/>
  <c r="G10" i="11" s="1"/>
  <c r="G43" i="11"/>
  <c r="G20" i="11"/>
  <c r="G9" i="11" s="1"/>
  <c r="F12" i="11"/>
  <c r="F90" i="11"/>
  <c r="F11" i="11" s="1"/>
  <c r="F78" i="11"/>
  <c r="F67" i="11"/>
  <c r="F10" i="11" s="1"/>
  <c r="F15" i="11"/>
  <c r="F43" i="11"/>
  <c r="F20" i="11"/>
  <c r="F9" i="11" s="1"/>
  <c r="E15" i="11"/>
  <c r="E95" i="11"/>
  <c r="E90" i="11"/>
  <c r="E11" i="11" s="1"/>
  <c r="E78" i="11"/>
  <c r="E67" i="11"/>
  <c r="E10" i="11" s="1"/>
  <c r="E43" i="11"/>
  <c r="E20" i="11"/>
  <c r="E9" i="11" s="1"/>
  <c r="D78" i="11"/>
  <c r="D67" i="11"/>
  <c r="D10" i="11" s="1"/>
  <c r="D95" i="11"/>
  <c r="D90" i="11"/>
  <c r="D11" i="11" s="1"/>
  <c r="D12" i="11"/>
  <c r="D43" i="11"/>
  <c r="D20" i="11"/>
  <c r="D9" i="11" s="1"/>
  <c r="D15" i="11"/>
  <c r="C12" i="11"/>
  <c r="C95" i="11"/>
  <c r="C90" i="11"/>
  <c r="C11" i="11" s="1"/>
  <c r="C78" i="11"/>
  <c r="C67" i="11"/>
  <c r="C10" i="11" s="1"/>
  <c r="C43" i="11"/>
  <c r="C20" i="11"/>
  <c r="C9" i="11" s="1"/>
  <c r="C15" i="11"/>
  <c r="B15" i="11"/>
  <c r="B43" i="11"/>
  <c r="B20" i="11"/>
  <c r="B9" i="11" s="1"/>
  <c r="B78" i="11"/>
  <c r="B67" i="11"/>
  <c r="B10" i="11" s="1"/>
  <c r="B95" i="11"/>
  <c r="B90" i="11"/>
  <c r="B11" i="11" s="1"/>
  <c r="B12" i="11"/>
  <c r="H8" i="11" l="1"/>
  <c r="G8" i="11"/>
  <c r="F8" i="11"/>
  <c r="E8" i="11"/>
  <c r="D8" i="11"/>
  <c r="C8" i="11"/>
  <c r="B8" i="11"/>
  <c r="C107" i="16" l="1"/>
</calcChain>
</file>

<file path=xl/sharedStrings.xml><?xml version="1.0" encoding="utf-8"?>
<sst xmlns="http://schemas.openxmlformats.org/spreadsheetml/2006/main" count="693" uniqueCount="94">
  <si>
    <t>Singapore Customs</t>
  </si>
  <si>
    <r>
      <t>Customs &amp; Excise Duties Collection (Million Dollars)</t>
    </r>
    <r>
      <rPr>
        <b/>
        <vertAlign val="superscript"/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>1</t>
    </r>
  </si>
  <si>
    <t xml:space="preserve">Liquors </t>
  </si>
  <si>
    <t xml:space="preserve">Tobacco </t>
  </si>
  <si>
    <t>Petroleum &amp; Compressed Natural Gas</t>
  </si>
  <si>
    <t>Motor Vehicles</t>
  </si>
  <si>
    <t>Others</t>
  </si>
  <si>
    <r>
      <t>GST Collection (Million Dollars)</t>
    </r>
    <r>
      <rPr>
        <b/>
        <vertAlign val="superscript"/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>2</t>
    </r>
  </si>
  <si>
    <t>GST on imported goods</t>
  </si>
  <si>
    <t>GST on locally manufactured goods subjected to excise duty</t>
  </si>
  <si>
    <r>
      <t>Duties Collection for Liquor ('000 Dollars)</t>
    </r>
    <r>
      <rPr>
        <vertAlign val="superscript"/>
        <sz val="10"/>
        <rFont val="Arial"/>
        <family val="2"/>
      </rPr>
      <t xml:space="preserve"> 1</t>
    </r>
  </si>
  <si>
    <t>Beer &amp; Ale</t>
  </si>
  <si>
    <t>Bitters</t>
  </si>
  <si>
    <t>Brandy</t>
  </si>
  <si>
    <t xml:space="preserve">Cider &amp; Perry </t>
  </si>
  <si>
    <t>Gin &amp; Geneva</t>
  </si>
  <si>
    <r>
      <t>Other Fermented Beverages</t>
    </r>
    <r>
      <rPr>
        <vertAlign val="superscript"/>
        <sz val="10"/>
        <rFont val="Arial"/>
        <family val="2"/>
      </rPr>
      <t xml:space="preserve"> 4 </t>
    </r>
  </si>
  <si>
    <r>
      <t>Other Spirituous Beverages</t>
    </r>
    <r>
      <rPr>
        <vertAlign val="superscript"/>
        <sz val="10"/>
        <rFont val="Arial"/>
        <family val="2"/>
      </rPr>
      <t xml:space="preserve"> 5</t>
    </r>
  </si>
  <si>
    <r>
      <t>Others</t>
    </r>
    <r>
      <rPr>
        <vertAlign val="superscript"/>
        <sz val="10"/>
        <rFont val="Arial"/>
        <family val="2"/>
      </rPr>
      <t xml:space="preserve"> 6 </t>
    </r>
  </si>
  <si>
    <t>Rum</t>
  </si>
  <si>
    <t>Sake</t>
  </si>
  <si>
    <t>Samsu</t>
  </si>
  <si>
    <t>Shandy</t>
  </si>
  <si>
    <r>
      <t xml:space="preserve">Sparkling Wine </t>
    </r>
    <r>
      <rPr>
        <vertAlign val="superscript"/>
        <sz val="10"/>
        <rFont val="Arial"/>
        <family val="2"/>
      </rPr>
      <t>7</t>
    </r>
  </si>
  <si>
    <r>
      <t xml:space="preserve">Still Wine </t>
    </r>
    <r>
      <rPr>
        <vertAlign val="superscript"/>
        <sz val="10"/>
        <rFont val="Arial"/>
        <family val="2"/>
      </rPr>
      <t>8</t>
    </r>
  </si>
  <si>
    <t>Stout &amp; Porter</t>
  </si>
  <si>
    <t>Toddy</t>
  </si>
  <si>
    <r>
      <t xml:space="preserve">Vermouth </t>
    </r>
    <r>
      <rPr>
        <vertAlign val="superscript"/>
        <sz val="10"/>
        <rFont val="Arial"/>
        <family val="2"/>
      </rPr>
      <t>9</t>
    </r>
  </si>
  <si>
    <t>Vodka</t>
  </si>
  <si>
    <t>Whisky</t>
  </si>
  <si>
    <r>
      <t>Duty Paid Releases of Liquors (Litres)</t>
    </r>
    <r>
      <rPr>
        <b/>
        <vertAlign val="superscript"/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>3</t>
    </r>
  </si>
  <si>
    <t xml:space="preserve">Brandy </t>
  </si>
  <si>
    <t>Cider &amp; Perry</t>
  </si>
  <si>
    <t>Liqueurs &amp; Cordials</t>
  </si>
  <si>
    <r>
      <t>Duties Collection for Tobacco ('000 Dollars)</t>
    </r>
    <r>
      <rPr>
        <vertAlign val="superscript"/>
        <sz val="10"/>
        <rFont val="Arial"/>
        <family val="2"/>
      </rPr>
      <t xml:space="preserve"> 1</t>
    </r>
  </si>
  <si>
    <t>Ang Hoon</t>
  </si>
  <si>
    <t>Beedies</t>
  </si>
  <si>
    <r>
      <t>Cigarettes</t>
    </r>
    <r>
      <rPr>
        <vertAlign val="superscript"/>
        <sz val="10"/>
        <rFont val="Arial"/>
        <family val="2"/>
      </rPr>
      <t xml:space="preserve"> 10</t>
    </r>
  </si>
  <si>
    <r>
      <t>Cigars, Cheroots &amp; Cigarillos</t>
    </r>
    <r>
      <rPr>
        <vertAlign val="superscript"/>
        <sz val="10"/>
        <rFont val="Arial"/>
        <family val="2"/>
      </rPr>
      <t xml:space="preserve"> 10</t>
    </r>
  </si>
  <si>
    <r>
      <t xml:space="preserve">Other Smokeless Tobacco </t>
    </r>
    <r>
      <rPr>
        <vertAlign val="superscript"/>
        <sz val="10"/>
        <rFont val="Arial"/>
        <family val="2"/>
      </rPr>
      <t>11</t>
    </r>
  </si>
  <si>
    <r>
      <t>Smoking Tobacco</t>
    </r>
    <r>
      <rPr>
        <vertAlign val="superscript"/>
        <sz val="10"/>
        <rFont val="Arial"/>
        <family val="2"/>
      </rPr>
      <t xml:space="preserve"> 12</t>
    </r>
  </si>
  <si>
    <r>
      <t>Others</t>
    </r>
    <r>
      <rPr>
        <vertAlign val="superscript"/>
        <sz val="10"/>
        <rFont val="Arial"/>
        <family val="2"/>
      </rPr>
      <t xml:space="preserve"> 13</t>
    </r>
  </si>
  <si>
    <t>Snuff</t>
  </si>
  <si>
    <t>Unmanufactured Tobacco &amp; Tobacco Refuse</t>
  </si>
  <si>
    <r>
      <t>Duty Paid Releases of Tobacco (Kilograms)</t>
    </r>
    <r>
      <rPr>
        <b/>
        <vertAlign val="superscript"/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>3</t>
    </r>
  </si>
  <si>
    <r>
      <t xml:space="preserve">Petroleum </t>
    </r>
    <r>
      <rPr>
        <vertAlign val="superscript"/>
        <sz val="10"/>
        <rFont val="Arial"/>
        <family val="2"/>
      </rPr>
      <t>14</t>
    </r>
  </si>
  <si>
    <t>Compressed Natural Gas</t>
  </si>
  <si>
    <r>
      <t>Duty Paid Releases of Petroleum</t>
    </r>
    <r>
      <rPr>
        <b/>
        <vertAlign val="superscript"/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>3</t>
    </r>
  </si>
  <si>
    <r>
      <t xml:space="preserve">Petroleum </t>
    </r>
    <r>
      <rPr>
        <vertAlign val="superscript"/>
        <sz val="10"/>
        <rFont val="Arial"/>
        <family val="2"/>
      </rPr>
      <t xml:space="preserve">14 </t>
    </r>
    <r>
      <rPr>
        <sz val="10"/>
        <rFont val="Arial"/>
        <family val="2"/>
      </rPr>
      <t xml:space="preserve"> (Thousand Decalitres)    </t>
    </r>
  </si>
  <si>
    <r>
      <t xml:space="preserve">Compressed Natural Gas (Thousand Kilograms) </t>
    </r>
    <r>
      <rPr>
        <vertAlign val="superscript"/>
        <sz val="10"/>
        <rFont val="Arial"/>
        <family val="2"/>
      </rPr>
      <t xml:space="preserve">      </t>
    </r>
  </si>
  <si>
    <r>
      <t>Duties Collection for Motor Vehicles ('000 Dollars)</t>
    </r>
    <r>
      <rPr>
        <vertAlign val="superscript"/>
        <sz val="10"/>
        <rFont val="Arial"/>
        <family val="2"/>
      </rPr>
      <t xml:space="preserve"> 1</t>
    </r>
  </si>
  <si>
    <r>
      <t>Motor Cars</t>
    </r>
    <r>
      <rPr>
        <vertAlign val="superscript"/>
        <sz val="10"/>
        <rFont val="Arial"/>
        <family val="2"/>
      </rPr>
      <t xml:space="preserve"> 15</t>
    </r>
  </si>
  <si>
    <r>
      <t xml:space="preserve">Motor Cycles &amp; Scooters </t>
    </r>
    <r>
      <rPr>
        <vertAlign val="superscript"/>
        <sz val="10"/>
        <rFont val="Arial"/>
        <family val="2"/>
      </rPr>
      <t>16</t>
    </r>
  </si>
  <si>
    <r>
      <t>Duty Paid Releases of Motor Vehicles (Units)</t>
    </r>
    <r>
      <rPr>
        <b/>
        <vertAlign val="superscript"/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>3</t>
    </r>
  </si>
  <si>
    <r>
      <t>Duties Collection for Others ('000 Dollars)</t>
    </r>
    <r>
      <rPr>
        <vertAlign val="superscript"/>
        <sz val="10"/>
        <rFont val="Arial"/>
        <family val="2"/>
      </rPr>
      <t xml:space="preserve"> 1</t>
    </r>
  </si>
  <si>
    <r>
      <t>1</t>
    </r>
    <r>
      <rPr>
        <sz val="10"/>
        <rFont val="Arial"/>
        <family val="2"/>
      </rPr>
      <t xml:space="preserve"> Data refers to gross amounts collected (Figures may not add up exactly due to rounding differences)</t>
    </r>
  </si>
  <si>
    <r>
      <t>2</t>
    </r>
    <r>
      <rPr>
        <sz val="10"/>
        <rFont val="Arial"/>
        <family val="2"/>
      </rPr>
      <t xml:space="preserve"> Data refers to gross GST amounts credited to the Consolidated Revenue Account.</t>
    </r>
  </si>
  <si>
    <r>
      <t>3</t>
    </r>
    <r>
      <rPr>
        <sz val="10"/>
        <rFont val="Arial"/>
        <family val="2"/>
      </rPr>
      <t xml:space="preserve"> Data refers to gross quantities released.</t>
    </r>
  </si>
  <si>
    <r>
      <t xml:space="preserve">4 </t>
    </r>
    <r>
      <rPr>
        <sz val="10"/>
        <rFont val="Arial"/>
        <family val="2"/>
      </rPr>
      <t>“Other Fermented Beverages” include grape must and mixtures of fermented beverages and non-alcoholic beverages.</t>
    </r>
  </si>
  <si>
    <r>
      <t>5</t>
    </r>
    <r>
      <rPr>
        <sz val="10"/>
        <rFont val="Arial"/>
        <family val="2"/>
      </rPr>
      <t xml:space="preserve"> “Other Spirituous Beverages” include other spirits obtained by distilling grape wine or grape marc, and arrack and pineapple spirit.</t>
    </r>
  </si>
  <si>
    <r>
      <t>6</t>
    </r>
    <r>
      <rPr>
        <sz val="10"/>
        <rFont val="Arial"/>
        <family val="2"/>
      </rPr>
      <t xml:space="preserve"> "Others" include alcoholic preparations used for the manufacture of alcoholic beverages in liquid or other forms.</t>
    </r>
  </si>
  <si>
    <r>
      <t>7</t>
    </r>
    <r>
      <rPr>
        <sz val="10"/>
        <rFont val="Arial"/>
        <family val="2"/>
      </rPr>
      <t xml:space="preserve"> "Sparkling Wine" refers to sparkling wine of fresh grapes.</t>
    </r>
  </si>
  <si>
    <r>
      <t>8</t>
    </r>
    <r>
      <rPr>
        <sz val="10"/>
        <rFont val="Arial"/>
        <family val="2"/>
      </rPr>
      <t xml:space="preserve"> "Still Wine" refers to still wine of fresh grapes.</t>
    </r>
  </si>
  <si>
    <r>
      <t>9</t>
    </r>
    <r>
      <rPr>
        <sz val="10"/>
        <rFont val="Arial"/>
        <family val="2"/>
      </rPr>
      <t xml:space="preserve"> "Vermouth" includes other wine of fresh grapes flavoured with plants or aromatic substances.</t>
    </r>
  </si>
  <si>
    <r>
      <t>10</t>
    </r>
    <r>
      <rPr>
        <sz val="10"/>
        <rFont val="Arial"/>
        <family val="2"/>
      </rPr>
      <t xml:space="preserve"> “Cigarettes” and “Cigars, Cheroots &amp; Cigarillos” include those containing tobacco substitutes.</t>
    </r>
  </si>
  <si>
    <r>
      <t>11</t>
    </r>
    <r>
      <rPr>
        <sz val="10"/>
        <rFont val="Arial"/>
        <family val="2"/>
      </rPr>
      <t xml:space="preserve"> "Other Smokeless Tobacco" includes chewing and sucking tobacco.</t>
    </r>
  </si>
  <si>
    <r>
      <t>12</t>
    </r>
    <r>
      <rPr>
        <sz val="10"/>
        <rFont val="Arial"/>
        <family val="2"/>
      </rPr>
      <t xml:space="preserve"> "Smoking Tobacco" refers to smoking tobacco packed for retail sale. It includes blended tobacco and other tobacco packed for retail sale.</t>
    </r>
  </si>
  <si>
    <r>
      <t>13</t>
    </r>
    <r>
      <rPr>
        <sz val="10"/>
        <rFont val="Arial"/>
        <family val="2"/>
      </rPr>
      <t xml:space="preserve"> "Others" include other manufactured tobacco for cigarette making, “homogenised” or “reconstituted” tobacco and manufactured tobacco substitutes.</t>
    </r>
  </si>
  <si>
    <r>
      <t>14</t>
    </r>
    <r>
      <rPr>
        <sz val="10"/>
        <rFont val="Arial"/>
        <family val="2"/>
      </rPr>
      <t xml:space="preserve"> "Petroleum" refers to Premium Leaded, Premium Unleaded, Regular Leaded, Regular Unleaded, Other Leaded and Other Unleaded motor spirits.</t>
    </r>
  </si>
  <si>
    <r>
      <t>15</t>
    </r>
    <r>
      <rPr>
        <sz val="10"/>
        <rFont val="Arial"/>
        <family val="2"/>
      </rPr>
      <t xml:space="preserve"> "Motor Cars" refer to Motor Cars and Motor Vehicles principally designed for the transport of 9 persons or less including the driver.</t>
    </r>
  </si>
  <si>
    <r>
      <t>16</t>
    </r>
    <r>
      <rPr>
        <sz val="10"/>
        <rFont val="Arial"/>
        <family val="2"/>
      </rPr>
      <t xml:space="preserve"> "Motor Cycles &amp; Scooters" include other motorised cycles.</t>
    </r>
  </si>
  <si>
    <t>© Singapore Customs, Ministry of Finance, Republic of Singapore</t>
  </si>
  <si>
    <t>-</t>
  </si>
  <si>
    <t>Cost per dollar collected by Singapore Customs (cents)</t>
  </si>
  <si>
    <r>
      <t>2</t>
    </r>
    <r>
      <rPr>
        <sz val="10"/>
        <rFont val="Arial"/>
        <family val="2"/>
      </rPr>
      <t xml:space="preserve"> Data refers to GST credited to the Consolidated Revenue Account.</t>
    </r>
  </si>
  <si>
    <t>Diesel</t>
  </si>
  <si>
    <t xml:space="preserve">Diesel (Thousand Decalitres)    </t>
  </si>
  <si>
    <r>
      <t>Duties Collection for Petroleum, Diesel &amp; Compressed Natural Gas ('000 Dollars)</t>
    </r>
    <r>
      <rPr>
        <b/>
        <vertAlign val="superscript"/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>1</t>
    </r>
  </si>
  <si>
    <r>
      <t xml:space="preserve">2022 Monthly Revenue Statistics
</t>
    </r>
    <r>
      <rPr>
        <i/>
        <sz val="8"/>
        <rFont val="Arial"/>
        <family val="2"/>
      </rPr>
      <t>The file format is to be opened using Microsoft Excel or Numbers application when viewed on an iPhone or iPad</t>
    </r>
  </si>
  <si>
    <r>
      <t xml:space="preserve">Yearly Revenue Statistics
</t>
    </r>
    <r>
      <rPr>
        <i/>
        <sz val="8"/>
        <rFont val="Arial"/>
        <family val="2"/>
      </rPr>
      <t>The file format is to be opened using Microsoft Excel or Numbers application when viewed on an iPhone or iPad</t>
    </r>
  </si>
  <si>
    <t>Mead</t>
  </si>
  <si>
    <r>
      <t>Bodies (Including Cabs)</t>
    </r>
    <r>
      <rPr>
        <vertAlign val="superscript"/>
        <sz val="10"/>
        <rFont val="Arial"/>
        <family val="2"/>
      </rPr>
      <t xml:space="preserve"> 17</t>
    </r>
  </si>
  <si>
    <r>
      <t>17</t>
    </r>
    <r>
      <rPr>
        <sz val="10"/>
        <rFont val="Arial"/>
        <family val="2"/>
      </rPr>
      <t xml:space="preserve"> "Bodies (including cabs)" covers a wide range of bodies for various types of vehicles (e.g. passenger vehicles, lorries (trucks) and special purpose vehicles).</t>
    </r>
  </si>
  <si>
    <r>
      <t xml:space="preserve">2023 Monthly Revenue Statistics
</t>
    </r>
    <r>
      <rPr>
        <i/>
        <sz val="8"/>
        <rFont val="Arial"/>
        <family val="2"/>
      </rPr>
      <t>The file format is to be opened using Microsoft Excel or Numbers application when viewed on an iPhone or iPad</t>
    </r>
  </si>
  <si>
    <t>FY2022</t>
  </si>
  <si>
    <r>
      <t xml:space="preserve">Chassis Fitted with Engine </t>
    </r>
    <r>
      <rPr>
        <vertAlign val="superscript"/>
        <sz val="10"/>
        <rFont val="Arial"/>
        <family val="2"/>
      </rPr>
      <t>18</t>
    </r>
  </si>
  <si>
    <r>
      <t>18</t>
    </r>
    <r>
      <rPr>
        <sz val="10"/>
        <rFont val="Arial"/>
        <family val="2"/>
      </rPr>
      <t xml:space="preserve"> Chassis Fitted with Engine - Covers a wide range of chassis for various types of vehicles, e.g., passenger vehicles, lorries (trucks) and special purpose vehicles. </t>
    </r>
  </si>
  <si>
    <t>FY2023</t>
  </si>
  <si>
    <r>
      <t xml:space="preserve">2024 Monthly Revenue Statistics
</t>
    </r>
    <r>
      <rPr>
        <i/>
        <sz val="8"/>
        <rFont val="Arial"/>
        <family val="2"/>
      </rPr>
      <t>The file format is to be opened using Microsoft Excel or Numbers application when viewed on an iPhone or iPad</t>
    </r>
  </si>
  <si>
    <t>FY2024</t>
  </si>
  <si>
    <t>FY2025</t>
  </si>
  <si>
    <r>
      <t xml:space="preserve">2025 Monthly Revenue Statistics
</t>
    </r>
    <r>
      <rPr>
        <i/>
        <sz val="8"/>
        <rFont val="Arial"/>
        <family val="2"/>
      </rPr>
      <t>The file format is to be opened using Microsoft Excel or Numbers application when viewed on an iPhone or iPad</t>
    </r>
  </si>
  <si>
    <r>
      <t xml:space="preserve">2026 Monthly Revenue Statistics
</t>
    </r>
    <r>
      <rPr>
        <i/>
        <sz val="8"/>
        <rFont val="Arial"/>
        <family val="2"/>
      </rPr>
      <t>The file format is to be opened using Microsoft Excel or Numbers application when viewed on an iPhone or iPad</t>
    </r>
  </si>
  <si>
    <t>FY2026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</si>
</sst>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_(* #,##0.00_);_(* \(#,##0.00\);_(* &quot;-&quot;??_);_(@_)"/>
    <numFmt numFmtId="165" formatCode="#,#00.0,,"/>
    <numFmt numFmtId="166" formatCode="#,##0.0,,"/>
    <numFmt numFmtId="167" formatCode="0.0,,"/>
    <numFmt numFmtId="168" formatCode="#,##0.0,"/>
    <numFmt numFmtId="169" formatCode="#,##0_ ;\-#,##0\ "/>
    <numFmt numFmtId="170" formatCode="_-* #,##0.0000_-;\-* #,##0.0000_-;_-* &quot;-&quot;??_-;_-@_-"/>
  </numFmts>
  <fonts count="2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20"/>
      <name val="Arial"/>
      <family val="2"/>
    </font>
    <font>
      <sz val="20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vertAlign val="superscript"/>
      <sz val="10"/>
      <name val="Arial"/>
      <family val="2"/>
    </font>
    <font>
      <vertAlign val="superscript"/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i/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u/>
      <sz val="11"/>
      <color theme="10"/>
      <name val="Calibri"/>
      <family val="2"/>
      <scheme val="minor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97">
    <xf numFmtId="0" fontId="0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0" fillId="0" borderId="0"/>
    <xf numFmtId="164" fontId="10" fillId="0" borderId="0" applyFont="0" applyFill="0" applyBorder="0" applyAlignment="0" applyProtection="0"/>
    <xf numFmtId="0" fontId="11" fillId="0" borderId="0"/>
    <xf numFmtId="164" fontId="11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4" fillId="0" borderId="0"/>
    <xf numFmtId="43" fontId="14" fillId="0" borderId="0" applyFont="0" applyFill="0" applyBorder="0" applyAlignment="0" applyProtection="0"/>
    <xf numFmtId="0" fontId="15" fillId="0" borderId="0"/>
    <xf numFmtId="43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9" fillId="0" borderId="0"/>
    <xf numFmtId="0" fontId="21" fillId="0" borderId="0"/>
    <xf numFmtId="0" fontId="22" fillId="0" borderId="0"/>
    <xf numFmtId="0" fontId="23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0" fontId="1" fillId="0" borderId="0"/>
    <xf numFmtId="0" fontId="25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</cellStyleXfs>
  <cellXfs count="132">
    <xf numFmtId="0" fontId="0" fillId="0" borderId="0" xfId="0"/>
    <xf numFmtId="0" fontId="3" fillId="0" borderId="0" xfId="5" applyFont="1" applyAlignment="1">
      <alignment horizontal="center"/>
    </xf>
    <xf numFmtId="0" fontId="4" fillId="0" borderId="1" xfId="5" applyFont="1" applyBorder="1"/>
    <xf numFmtId="0" fontId="10" fillId="0" borderId="2" xfId="5" applyBorder="1"/>
    <xf numFmtId="0" fontId="10" fillId="0" borderId="0" xfId="5"/>
    <xf numFmtId="0" fontId="5" fillId="0" borderId="3" xfId="5" applyFont="1" applyBorder="1"/>
    <xf numFmtId="17" fontId="6" fillId="0" borderId="4" xfId="5" applyNumberFormat="1" applyFont="1" applyBorder="1" applyAlignment="1">
      <alignment horizontal="center"/>
    </xf>
    <xf numFmtId="0" fontId="5" fillId="0" borderId="0" xfId="5" applyFont="1"/>
    <xf numFmtId="0" fontId="10" fillId="0" borderId="3" xfId="5" applyBorder="1"/>
    <xf numFmtId="0" fontId="10" fillId="0" borderId="5" xfId="5" applyBorder="1"/>
    <xf numFmtId="0" fontId="10" fillId="0" borderId="1" xfId="5" applyBorder="1"/>
    <xf numFmtId="0" fontId="1" fillId="0" borderId="2" xfId="5" applyFont="1" applyBorder="1"/>
    <xf numFmtId="0" fontId="4" fillId="0" borderId="3" xfId="5" applyFont="1" applyBorder="1" applyAlignment="1">
      <alignment horizontal="left" indent="1"/>
    </xf>
    <xf numFmtId="165" fontId="4" fillId="0" borderId="4" xfId="5" applyNumberFormat="1" applyFont="1" applyBorder="1" applyAlignment="1">
      <alignment horizontal="right" indent="1"/>
    </xf>
    <xf numFmtId="0" fontId="1" fillId="0" borderId="3" xfId="5" applyFont="1" applyBorder="1" applyAlignment="1">
      <alignment horizontal="left" indent="2"/>
    </xf>
    <xf numFmtId="165" fontId="1" fillId="0" borderId="4" xfId="5" applyNumberFormat="1" applyFont="1" applyBorder="1" applyAlignment="1">
      <alignment horizontal="right" indent="1"/>
    </xf>
    <xf numFmtId="166" fontId="1" fillId="0" borderId="4" xfId="5" applyNumberFormat="1" applyFont="1" applyBorder="1" applyAlignment="1">
      <alignment horizontal="right" indent="1"/>
    </xf>
    <xf numFmtId="167" fontId="10" fillId="0" borderId="4" xfId="5" applyNumberFormat="1" applyBorder="1" applyAlignment="1">
      <alignment horizontal="right" indent="1"/>
    </xf>
    <xf numFmtId="0" fontId="1" fillId="0" borderId="4" xfId="5" applyFont="1" applyBorder="1"/>
    <xf numFmtId="168" fontId="4" fillId="0" borderId="4" xfId="5" applyNumberFormat="1" applyFont="1" applyBorder="1" applyAlignment="1">
      <alignment horizontal="right" indent="1"/>
    </xf>
    <xf numFmtId="168" fontId="10" fillId="0" borderId="4" xfId="5" applyNumberFormat="1" applyBorder="1" applyAlignment="1">
      <alignment horizontal="right" indent="1"/>
    </xf>
    <xf numFmtId="168" fontId="1" fillId="0" borderId="4" xfId="6" applyNumberFormat="1" applyFont="1" applyBorder="1" applyAlignment="1">
      <alignment horizontal="right" indent="1"/>
    </xf>
    <xf numFmtId="3" fontId="4" fillId="0" borderId="4" xfId="5" applyNumberFormat="1" applyFont="1" applyBorder="1" applyAlignment="1">
      <alignment horizontal="right" indent="1"/>
    </xf>
    <xf numFmtId="3" fontId="10" fillId="0" borderId="4" xfId="5" applyNumberFormat="1" applyBorder="1" applyAlignment="1">
      <alignment horizontal="right" indent="1"/>
    </xf>
    <xf numFmtId="3" fontId="1" fillId="0" borderId="4" xfId="5" applyNumberFormat="1" applyFont="1" applyBorder="1" applyAlignment="1">
      <alignment horizontal="right" indent="1"/>
    </xf>
    <xf numFmtId="168" fontId="9" fillId="0" borderId="4" xfId="5" applyNumberFormat="1" applyFont="1" applyBorder="1" applyAlignment="1">
      <alignment horizontal="right" indent="1"/>
    </xf>
    <xf numFmtId="3" fontId="9" fillId="0" borderId="4" xfId="5" applyNumberFormat="1" applyFont="1" applyBorder="1" applyAlignment="1">
      <alignment horizontal="right" indent="1"/>
    </xf>
    <xf numFmtId="168" fontId="4" fillId="0" borderId="4" xfId="6" applyNumberFormat="1" applyFont="1" applyFill="1" applyBorder="1" applyAlignment="1">
      <alignment horizontal="right" indent="1"/>
    </xf>
    <xf numFmtId="0" fontId="1" fillId="0" borderId="7" xfId="5" applyFont="1" applyBorder="1"/>
    <xf numFmtId="0" fontId="1" fillId="0" borderId="5" xfId="5" applyFont="1" applyBorder="1"/>
    <xf numFmtId="0" fontId="8" fillId="0" borderId="0" xfId="5" applyFont="1" applyAlignment="1">
      <alignment horizontal="left" indent="1"/>
    </xf>
    <xf numFmtId="0" fontId="10" fillId="0" borderId="0" xfId="5" applyAlignment="1">
      <alignment horizontal="left" indent="1"/>
    </xf>
    <xf numFmtId="0" fontId="4" fillId="0" borderId="0" xfId="5" applyFont="1" applyAlignment="1">
      <alignment horizontal="left" indent="1"/>
    </xf>
    <xf numFmtId="0" fontId="1" fillId="0" borderId="0" xfId="5" applyFont="1"/>
    <xf numFmtId="0" fontId="4" fillId="0" borderId="0" xfId="5" applyFont="1"/>
    <xf numFmtId="168" fontId="1" fillId="0" borderId="4" xfId="5" applyNumberFormat="1" applyFont="1" applyBorder="1" applyAlignment="1">
      <alignment horizontal="right" indent="1"/>
    </xf>
    <xf numFmtId="167" fontId="1" fillId="0" borderId="4" xfId="5" applyNumberFormat="1" applyFont="1" applyBorder="1" applyAlignment="1">
      <alignment horizontal="right" indent="1"/>
    </xf>
    <xf numFmtId="166" fontId="1" fillId="0" borderId="0" xfId="5" applyNumberFormat="1" applyFont="1" applyAlignment="1">
      <alignment horizontal="right" indent="1"/>
    </xf>
    <xf numFmtId="168" fontId="4" fillId="0" borderId="6" xfId="21" applyNumberFormat="1" applyFont="1" applyFill="1" applyBorder="1" applyAlignment="1">
      <alignment horizontal="right" indent="1"/>
    </xf>
    <xf numFmtId="0" fontId="2" fillId="0" borderId="0" xfId="5" applyFont="1" applyAlignment="1">
      <alignment horizontal="center"/>
    </xf>
    <xf numFmtId="0" fontId="2" fillId="0" borderId="0" xfId="5" applyFont="1" applyAlignment="1">
      <alignment horizontal="center" wrapText="1"/>
    </xf>
    <xf numFmtId="165" fontId="10" fillId="0" borderId="0" xfId="5" applyNumberFormat="1"/>
    <xf numFmtId="165" fontId="1" fillId="0" borderId="0" xfId="5" applyNumberFormat="1" applyFont="1"/>
    <xf numFmtId="166" fontId="1" fillId="0" borderId="0" xfId="5" applyNumberFormat="1" applyFont="1"/>
    <xf numFmtId="168" fontId="1" fillId="0" borderId="4" xfId="6" applyNumberFormat="1" applyFont="1" applyFill="1" applyBorder="1" applyAlignment="1">
      <alignment horizontal="right" indent="1"/>
    </xf>
    <xf numFmtId="0" fontId="2" fillId="0" borderId="0" xfId="15" applyFont="1" applyAlignment="1">
      <alignment horizontal="center"/>
    </xf>
    <xf numFmtId="0" fontId="3" fillId="0" borderId="0" xfId="15" applyFont="1" applyAlignment="1">
      <alignment horizontal="center"/>
    </xf>
    <xf numFmtId="0" fontId="2" fillId="0" borderId="0" xfId="15" applyFont="1" applyAlignment="1">
      <alignment horizontal="center" wrapText="1"/>
    </xf>
    <xf numFmtId="0" fontId="1" fillId="0" borderId="2" xfId="15" applyBorder="1"/>
    <xf numFmtId="0" fontId="1" fillId="0" borderId="0" xfId="15"/>
    <xf numFmtId="0" fontId="6" fillId="0" borderId="4" xfId="15" applyFont="1" applyBorder="1" applyAlignment="1">
      <alignment horizontal="center"/>
    </xf>
    <xf numFmtId="0" fontId="5" fillId="0" borderId="0" xfId="15" applyFont="1"/>
    <xf numFmtId="0" fontId="1" fillId="0" borderId="5" xfId="15" applyBorder="1"/>
    <xf numFmtId="165" fontId="4" fillId="0" borderId="4" xfId="15" applyNumberFormat="1" applyFont="1" applyBorder="1" applyAlignment="1">
      <alignment horizontal="right" indent="1"/>
    </xf>
    <xf numFmtId="165" fontId="1" fillId="0" borderId="4" xfId="15" applyNumberFormat="1" applyBorder="1" applyAlignment="1">
      <alignment horizontal="right" indent="1"/>
    </xf>
    <xf numFmtId="165" fontId="1" fillId="0" borderId="0" xfId="15" applyNumberFormat="1" applyAlignment="1">
      <alignment horizontal="right" indent="1"/>
    </xf>
    <xf numFmtId="164" fontId="1" fillId="0" borderId="0" xfId="15" applyNumberFormat="1"/>
    <xf numFmtId="166" fontId="1" fillId="0" borderId="4" xfId="15" applyNumberFormat="1" applyBorder="1" applyAlignment="1">
      <alignment horizontal="right" indent="1"/>
    </xf>
    <xf numFmtId="0" fontId="1" fillId="0" borderId="4" xfId="15" applyBorder="1"/>
    <xf numFmtId="168" fontId="1" fillId="0" borderId="6" xfId="21" applyNumberFormat="1" applyFont="1" applyFill="1" applyBorder="1" applyAlignment="1">
      <alignment horizontal="right" indent="1"/>
    </xf>
    <xf numFmtId="3" fontId="4" fillId="0" borderId="4" xfId="15" applyNumberFormat="1" applyFont="1" applyBorder="1" applyAlignment="1">
      <alignment horizontal="right" indent="1"/>
    </xf>
    <xf numFmtId="3" fontId="1" fillId="0" borderId="4" xfId="15" applyNumberFormat="1" applyBorder="1" applyAlignment="1">
      <alignment horizontal="right" indent="1"/>
    </xf>
    <xf numFmtId="3" fontId="1" fillId="0" borderId="6" xfId="15" applyNumberFormat="1" applyBorder="1" applyAlignment="1">
      <alignment horizontal="right" indent="1"/>
    </xf>
    <xf numFmtId="0" fontId="1" fillId="0" borderId="6" xfId="15" applyBorder="1"/>
    <xf numFmtId="168" fontId="4" fillId="0" borderId="4" xfId="15" applyNumberFormat="1" applyFont="1" applyBorder="1" applyAlignment="1">
      <alignment horizontal="right" indent="1"/>
    </xf>
    <xf numFmtId="168" fontId="1" fillId="0" borderId="4" xfId="15" applyNumberFormat="1" applyBorder="1" applyAlignment="1">
      <alignment horizontal="right" indent="1"/>
    </xf>
    <xf numFmtId="168" fontId="1" fillId="0" borderId="6" xfId="15" applyNumberFormat="1" applyBorder="1" applyAlignment="1">
      <alignment horizontal="right" indent="1"/>
    </xf>
    <xf numFmtId="2" fontId="4" fillId="0" borderId="4" xfId="15" applyNumberFormat="1" applyFont="1" applyBorder="1" applyAlignment="1">
      <alignment horizontal="right" indent="1"/>
    </xf>
    <xf numFmtId="0" fontId="8" fillId="0" borderId="0" xfId="15" applyFont="1" applyAlignment="1">
      <alignment horizontal="left" indent="1"/>
    </xf>
    <xf numFmtId="0" fontId="1" fillId="0" borderId="0" xfId="15" applyAlignment="1">
      <alignment horizontal="left" indent="1"/>
    </xf>
    <xf numFmtId="0" fontId="4" fillId="0" borderId="0" xfId="15" applyFont="1" applyAlignment="1">
      <alignment horizontal="left" indent="1"/>
    </xf>
    <xf numFmtId="0" fontId="4" fillId="0" borderId="0" xfId="15" applyFont="1"/>
    <xf numFmtId="0" fontId="1" fillId="0" borderId="0" xfId="15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168" fontId="4" fillId="0" borderId="4" xfId="21" applyNumberFormat="1" applyFont="1" applyBorder="1" applyAlignment="1">
      <alignment horizontal="right" indent="1"/>
    </xf>
    <xf numFmtId="168" fontId="1" fillId="0" borderId="4" xfId="21" applyNumberFormat="1" applyFont="1" applyBorder="1" applyAlignment="1">
      <alignment horizontal="right" indent="1"/>
    </xf>
    <xf numFmtId="168" fontId="1" fillId="0" borderId="6" xfId="21" applyNumberFormat="1" applyFont="1" applyBorder="1" applyAlignment="1">
      <alignment horizontal="right" indent="1"/>
    </xf>
    <xf numFmtId="168" fontId="4" fillId="0" borderId="6" xfId="21" applyNumberFormat="1" applyFont="1" applyBorder="1" applyAlignment="1">
      <alignment horizontal="right" indent="1"/>
    </xf>
    <xf numFmtId="169" fontId="1" fillId="0" borderId="4" xfId="5" applyNumberFormat="1" applyFont="1" applyBorder="1" applyAlignment="1">
      <alignment horizontal="right" indent="1"/>
    </xf>
    <xf numFmtId="169" fontId="10" fillId="0" borderId="4" xfId="5" applyNumberFormat="1" applyBorder="1" applyAlignment="1">
      <alignment horizontal="right" indent="1"/>
    </xf>
    <xf numFmtId="167" fontId="1" fillId="0" borderId="4" xfId="15" applyNumberFormat="1" applyBorder="1" applyAlignment="1">
      <alignment horizontal="right" indent="1"/>
    </xf>
    <xf numFmtId="168" fontId="1" fillId="0" borderId="4" xfId="14" applyNumberFormat="1" applyFont="1" applyFill="1" applyBorder="1" applyAlignment="1">
      <alignment horizontal="right" indent="1"/>
    </xf>
    <xf numFmtId="168" fontId="4" fillId="0" borderId="6" xfId="111" applyNumberFormat="1" applyFont="1" applyFill="1" applyBorder="1" applyAlignment="1">
      <alignment horizontal="right" indent="1"/>
    </xf>
    <xf numFmtId="168" fontId="4" fillId="0" borderId="4" xfId="111" applyNumberFormat="1" applyFont="1" applyFill="1" applyBorder="1" applyAlignment="1">
      <alignment horizontal="right" indent="1"/>
    </xf>
    <xf numFmtId="168" fontId="1" fillId="0" borderId="4" xfId="111" applyNumberFormat="1" applyFont="1" applyFill="1" applyBorder="1" applyAlignment="1">
      <alignment horizontal="right" indent="1"/>
    </xf>
    <xf numFmtId="168" fontId="1" fillId="0" borderId="6" xfId="111" applyNumberFormat="1" applyFont="1" applyFill="1" applyBorder="1" applyAlignment="1">
      <alignment horizontal="right" indent="1"/>
    </xf>
    <xf numFmtId="0" fontId="1" fillId="0" borderId="8" xfId="15" applyBorder="1"/>
    <xf numFmtId="0" fontId="1" fillId="0" borderId="4" xfId="15" applyBorder="1" applyAlignment="1">
      <alignment horizontal="left" indent="2"/>
    </xf>
    <xf numFmtId="0" fontId="5" fillId="0" borderId="4" xfId="15" applyFont="1" applyBorder="1"/>
    <xf numFmtId="2" fontId="4" fillId="0" borderId="6" xfId="15" applyNumberFormat="1" applyFont="1" applyBorder="1" applyAlignment="1">
      <alignment horizontal="right" indent="1"/>
    </xf>
    <xf numFmtId="3" fontId="4" fillId="0" borderId="6" xfId="15" applyNumberFormat="1" applyFont="1" applyBorder="1" applyAlignment="1">
      <alignment horizontal="right" indent="1"/>
    </xf>
    <xf numFmtId="0" fontId="4" fillId="0" borderId="4" xfId="15" applyFont="1" applyBorder="1" applyAlignment="1">
      <alignment horizontal="left" indent="1"/>
    </xf>
    <xf numFmtId="165" fontId="1" fillId="0" borderId="6" xfId="15" applyNumberFormat="1" applyBorder="1" applyAlignment="1">
      <alignment horizontal="right" indent="1"/>
    </xf>
    <xf numFmtId="0" fontId="1" fillId="0" borderId="9" xfId="15" applyBorder="1"/>
    <xf numFmtId="0" fontId="4" fillId="0" borderId="2" xfId="15" applyFont="1" applyBorder="1"/>
    <xf numFmtId="168" fontId="4" fillId="0" borderId="6" xfId="15" applyNumberFormat="1" applyFont="1" applyBorder="1" applyAlignment="1">
      <alignment horizontal="right" indent="1"/>
    </xf>
    <xf numFmtId="166" fontId="1" fillId="0" borderId="6" xfId="15" applyNumberFormat="1" applyBorder="1" applyAlignment="1">
      <alignment horizontal="right" indent="1"/>
    </xf>
    <xf numFmtId="165" fontId="4" fillId="0" borderId="6" xfId="15" applyNumberFormat="1" applyFont="1" applyBorder="1" applyAlignment="1">
      <alignment horizontal="right" indent="1"/>
    </xf>
    <xf numFmtId="0" fontId="6" fillId="0" borderId="6" xfId="15" applyFont="1" applyBorder="1" applyAlignment="1">
      <alignment horizontal="center"/>
    </xf>
    <xf numFmtId="0" fontId="24" fillId="0" borderId="0" xfId="15" applyFont="1"/>
    <xf numFmtId="0" fontId="25" fillId="0" borderId="0" xfId="54"/>
    <xf numFmtId="170" fontId="10" fillId="0" borderId="0" xfId="196" applyNumberFormat="1" applyFont="1"/>
    <xf numFmtId="2" fontId="26" fillId="0" borderId="4" xfId="15" applyNumberFormat="1" applyFont="1" applyBorder="1" applyAlignment="1">
      <alignment horizontal="right" indent="1"/>
    </xf>
    <xf numFmtId="0" fontId="2" fillId="0" borderId="0" xfId="15" applyFont="1" applyAlignment="1">
      <alignment horizontal="center"/>
    </xf>
    <xf numFmtId="0" fontId="2" fillId="0" borderId="0" xfId="15" applyFont="1" applyAlignment="1">
      <alignment horizontal="center" wrapText="1"/>
    </xf>
    <xf numFmtId="0" fontId="2" fillId="0" borderId="0" xfId="5" applyFont="1" applyAlignment="1">
      <alignment horizontal="center"/>
    </xf>
    <xf numFmtId="0" fontId="2" fillId="0" borderId="0" xfId="5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Fill="1" applyAlignment="1">
      <alignment horizontal="center" wrapText="1"/>
    </xf>
    <xf numFmtId="0" fontId="0" fillId="0" borderId="0" xfId="0" applyFill="1" applyAlignment="1">
      <alignment horizontal="center"/>
    </xf>
    <xf numFmtId="0" fontId="10" fillId="0" borderId="0" xfId="5" applyFill="1"/>
    <xf numFmtId="0" fontId="10" fillId="0" borderId="2" xfId="5" applyFill="1" applyBorder="1"/>
    <xf numFmtId="17" fontId="6" fillId="0" borderId="4" xfId="5" applyNumberFormat="1" applyFont="1" applyFill="1" applyBorder="1" applyAlignment="1">
      <alignment horizontal="center"/>
    </xf>
    <xf numFmtId="0" fontId="10" fillId="0" borderId="5" xfId="5" applyFill="1" applyBorder="1"/>
    <xf numFmtId="0" fontId="1" fillId="0" borderId="2" xfId="5" applyFont="1" applyFill="1" applyBorder="1"/>
    <xf numFmtId="165" fontId="4" fillId="0" borderId="4" xfId="5" applyNumberFormat="1" applyFont="1" applyFill="1" applyBorder="1" applyAlignment="1">
      <alignment horizontal="right" indent="1"/>
    </xf>
    <xf numFmtId="165" fontId="1" fillId="0" borderId="4" xfId="5" applyNumberFormat="1" applyFont="1" applyFill="1" applyBorder="1" applyAlignment="1">
      <alignment horizontal="right" indent="1"/>
    </xf>
    <xf numFmtId="166" fontId="1" fillId="0" borderId="4" xfId="5" applyNumberFormat="1" applyFont="1" applyFill="1" applyBorder="1" applyAlignment="1">
      <alignment horizontal="right" indent="1"/>
    </xf>
    <xf numFmtId="167" fontId="10" fillId="0" borderId="4" xfId="5" applyNumberFormat="1" applyFill="1" applyBorder="1" applyAlignment="1">
      <alignment horizontal="right" indent="1"/>
    </xf>
    <xf numFmtId="0" fontId="1" fillId="0" borderId="4" xfId="5" applyFont="1" applyFill="1" applyBorder="1"/>
    <xf numFmtId="168" fontId="4" fillId="0" borderId="4" xfId="5" applyNumberFormat="1" applyFont="1" applyFill="1" applyBorder="1" applyAlignment="1">
      <alignment horizontal="right" indent="1"/>
    </xf>
    <xf numFmtId="168" fontId="10" fillId="0" borderId="4" xfId="5" applyNumberFormat="1" applyFill="1" applyBorder="1" applyAlignment="1">
      <alignment horizontal="right" indent="1"/>
    </xf>
    <xf numFmtId="3" fontId="4" fillId="0" borderId="4" xfId="5" applyNumberFormat="1" applyFont="1" applyFill="1" applyBorder="1" applyAlignment="1">
      <alignment horizontal="right" indent="1"/>
    </xf>
    <xf numFmtId="3" fontId="10" fillId="0" borderId="4" xfId="5" applyNumberFormat="1" applyFill="1" applyBorder="1" applyAlignment="1">
      <alignment horizontal="right" indent="1"/>
    </xf>
    <xf numFmtId="3" fontId="1" fillId="0" borderId="4" xfId="5" applyNumberFormat="1" applyFont="1" applyFill="1" applyBorder="1" applyAlignment="1">
      <alignment horizontal="right" indent="1"/>
    </xf>
    <xf numFmtId="168" fontId="9" fillId="0" borderId="4" xfId="5" applyNumberFormat="1" applyFont="1" applyFill="1" applyBorder="1" applyAlignment="1">
      <alignment horizontal="right" indent="1"/>
    </xf>
    <xf numFmtId="3" fontId="9" fillId="0" borderId="4" xfId="5" applyNumberFormat="1" applyFont="1" applyFill="1" applyBorder="1" applyAlignment="1">
      <alignment horizontal="right" indent="1"/>
    </xf>
    <xf numFmtId="0" fontId="1" fillId="0" borderId="5" xfId="5" applyFont="1" applyFill="1" applyBorder="1"/>
    <xf numFmtId="0" fontId="6" fillId="0" borderId="4" xfId="15" applyFont="1" applyFill="1" applyBorder="1" applyAlignment="1">
      <alignment horizontal="center"/>
    </xf>
    <xf numFmtId="0" fontId="1" fillId="0" borderId="4" xfId="5" applyFont="1" applyBorder="1" applyAlignment="1">
      <alignment horizontal="left" indent="2"/>
    </xf>
  </cellXfs>
  <cellStyles count="197">
    <cellStyle name="Comma" xfId="196" builtinId="3"/>
    <cellStyle name="Comma 10" xfId="23" xr:uid="{DB885004-3619-4490-BD76-53DBE7FA0297}"/>
    <cellStyle name="Comma 10 2" xfId="46" xr:uid="{97799C89-96F5-47EF-BB0A-EE10268043D6}"/>
    <cellStyle name="Comma 10 2 2" xfId="72" xr:uid="{51ACC71C-9338-4A41-B881-57D1359435D1}"/>
    <cellStyle name="Comma 10 2 2 2" xfId="112" xr:uid="{BEC6C912-17CB-43FC-A200-7252C2E2A5E9}"/>
    <cellStyle name="Comma 10 2 2 2 2" xfId="192" xr:uid="{B1015FEE-B445-4598-9099-FF29E161B81B}"/>
    <cellStyle name="Comma 10 2 2 3" xfId="152" xr:uid="{0BCDE9A9-A35A-46DB-80E2-68D546E4FE8F}"/>
    <cellStyle name="Comma 10 2 3" xfId="92" xr:uid="{827BF40C-110C-42C7-8F6F-396E7EE7767A}"/>
    <cellStyle name="Comma 10 2 3 2" xfId="172" xr:uid="{A99708B8-54BE-4A25-90A9-DC5A5B09F306}"/>
    <cellStyle name="Comma 10 2 4" xfId="132" xr:uid="{3E0D82D3-9EC9-4776-A730-1F0675B5A44B}"/>
    <cellStyle name="Comma 11" xfId="25" xr:uid="{7CFA26FA-7B32-4AF8-8DCF-2A007D3F4029}"/>
    <cellStyle name="Comma 11 2" xfId="48" xr:uid="{4A6B1FA5-090C-42B5-8E4E-FD2E3BFCA283}"/>
    <cellStyle name="Comma 11 2 2" xfId="73" xr:uid="{21AD6BB7-D298-4285-B406-2EA8AC4D9BE3}"/>
    <cellStyle name="Comma 11 2 2 2" xfId="113" xr:uid="{2B2E49CA-5ABC-418D-B63F-2503AEBD8B2F}"/>
    <cellStyle name="Comma 11 2 2 2 2" xfId="193" xr:uid="{78B2D139-65D6-4F5C-95EC-E16F5C5E7A07}"/>
    <cellStyle name="Comma 11 2 2 3" xfId="153" xr:uid="{60A47DF9-B841-4E7E-A0C6-C2AADD2B6912}"/>
    <cellStyle name="Comma 11 2 3" xfId="93" xr:uid="{666BDCD7-9110-438B-AADD-A1FC0517CFAD}"/>
    <cellStyle name="Comma 11 2 3 2" xfId="173" xr:uid="{BC390F0F-95A7-489E-BC9C-960FCB491AB1}"/>
    <cellStyle name="Comma 11 2 4" xfId="133" xr:uid="{B5CB5CFD-FF80-4E18-91CC-D89E5D189DE8}"/>
    <cellStyle name="Comma 12" xfId="26" xr:uid="{3FB1935F-481F-4778-A768-5B3E9D0E1A3E}"/>
    <cellStyle name="Comma 12 2" xfId="49" xr:uid="{138924C6-C9EC-4A8D-9BA6-AD9BC8823A9C}"/>
    <cellStyle name="Comma 12 2 2" xfId="74" xr:uid="{1FD98269-3F64-49DB-8D59-76AF6E297A09}"/>
    <cellStyle name="Comma 12 2 2 2" xfId="114" xr:uid="{FFF6F32B-FBBD-4D69-B3A5-BB297B9F5C0E}"/>
    <cellStyle name="Comma 12 2 2 2 2" xfId="194" xr:uid="{E240E78F-4A8E-4987-A0D3-3D66A583EF15}"/>
    <cellStyle name="Comma 12 2 2 3" xfId="154" xr:uid="{3E56BCF7-D326-4647-AF7F-46A934630AC4}"/>
    <cellStyle name="Comma 12 2 3" xfId="94" xr:uid="{CD1CD17D-E1AE-4D43-9761-3CA1BFDDEEBE}"/>
    <cellStyle name="Comma 12 2 3 2" xfId="174" xr:uid="{0178A3FC-C139-4448-AA85-931DA374E9C2}"/>
    <cellStyle name="Comma 12 2 4" xfId="134" xr:uid="{AFF627EA-1FEA-42D5-971B-6EA3E46520DF}"/>
    <cellStyle name="Comma 12 3" xfId="61" xr:uid="{0C7A20C9-B333-4CCB-9A06-1E26FEC7BCC5}"/>
    <cellStyle name="Comma 12 3 2" xfId="102" xr:uid="{C1E789CA-A47D-48F5-86E6-7B21B0A48FD8}"/>
    <cellStyle name="Comma 12 3 2 2" xfId="182" xr:uid="{85DFBD9E-CF06-41AE-AFE2-CD3670B0C68A}"/>
    <cellStyle name="Comma 12 3 3" xfId="142" xr:uid="{968EFA03-03BA-4CB1-AABD-89791CCB1FAB}"/>
    <cellStyle name="Comma 12 4" xfId="82" xr:uid="{E20BC694-F69D-4C44-B691-922D54B90111}"/>
    <cellStyle name="Comma 12 4 2" xfId="162" xr:uid="{87FAB99C-3C39-4903-9407-39282906A717}"/>
    <cellStyle name="Comma 12 5" xfId="122" xr:uid="{1715A58E-4BCB-4DDE-AFD2-EE076C73376D}"/>
    <cellStyle name="Comma 13" xfId="51" xr:uid="{CDE36DE4-2F7F-4748-BE15-EF3228203304}"/>
    <cellStyle name="Comma 13 2" xfId="75" xr:uid="{57BB8534-6651-4E85-8BC2-FB50FF829E39}"/>
    <cellStyle name="Comma 13 2 2" xfId="115" xr:uid="{FDF698E3-9098-4CD0-8B88-23FBA24ABBD2}"/>
    <cellStyle name="Comma 13 2 2 2" xfId="195" xr:uid="{E6B83F5E-A150-4A77-AC70-6A263A098ED2}"/>
    <cellStyle name="Comma 13 2 3" xfId="155" xr:uid="{5FB7B741-D4FC-4A89-897C-20A72D739A53}"/>
    <cellStyle name="Comma 13 3" xfId="95" xr:uid="{DBB05931-2960-4D99-AA78-BA0F90BB581A}"/>
    <cellStyle name="Comma 13 3 2" xfId="175" xr:uid="{3C827AF2-E395-4DA8-A89E-155AB5C97F0F}"/>
    <cellStyle name="Comma 13 4" xfId="135" xr:uid="{E7882323-F0BA-45D3-9440-29D8339E7B61}"/>
    <cellStyle name="Comma 2" xfId="3" xr:uid="{00000000-0005-0000-0000-000000000000}"/>
    <cellStyle name="Comma 2 2" xfId="11" xr:uid="{00000000-0005-0000-0000-000001000000}"/>
    <cellStyle name="Comma 2 2 2" xfId="35" xr:uid="{93356A55-42A7-4CE8-934C-2772C9592A57}"/>
    <cellStyle name="Comma 2 2 2 2" xfId="65" xr:uid="{0B415624-9D0B-4A5D-A35F-C8B351CBB28F}"/>
    <cellStyle name="Comma 2 2 2 2 2" xfId="105" xr:uid="{BC4AEACC-71D4-4F44-9E94-1B9D04FDE36F}"/>
    <cellStyle name="Comma 2 2 2 2 2 2" xfId="185" xr:uid="{9D4BF581-A6DA-424E-963F-19F22EB9CD5E}"/>
    <cellStyle name="Comma 2 2 2 2 3" xfId="145" xr:uid="{67622B8D-8E5C-4A81-969B-68C4048D96D1}"/>
    <cellStyle name="Comma 2 2 2 3" xfId="85" xr:uid="{739C13E9-123C-42AF-94E1-607BF6A265A8}"/>
    <cellStyle name="Comma 2 2 2 3 2" xfId="165" xr:uid="{0717503E-18C2-4563-B640-1659D5DFD57E}"/>
    <cellStyle name="Comma 2 2 2 4" xfId="125" xr:uid="{C178F69C-A559-4441-AD58-45192438969F}"/>
    <cellStyle name="Comma 2 2 3" xfId="56" xr:uid="{3273669B-10AC-497E-A9B4-7AD489F9113A}"/>
    <cellStyle name="Comma 2 2 3 2" xfId="97" xr:uid="{D0EDA9A4-1775-41D6-9599-90F42EACFD3D}"/>
    <cellStyle name="Comma 2 2 3 2 2" xfId="177" xr:uid="{37163AAC-63FE-416B-B49E-802644D67D10}"/>
    <cellStyle name="Comma 2 2 3 3" xfId="137" xr:uid="{87AF427E-B65E-4E34-B8EF-FBF9E4B463D2}"/>
    <cellStyle name="Comma 2 2 4" xfId="77" xr:uid="{F4309A1F-D674-4E8B-AF5A-E6EFFE8CDD8A}"/>
    <cellStyle name="Comma 2 2 4 2" xfId="157" xr:uid="{C3DDCDF7-2431-4357-8CD4-38B78BD62865}"/>
    <cellStyle name="Comma 2 2 5" xfId="117" xr:uid="{7D69CE16-703E-4656-94B8-D23CE06B1C29}"/>
    <cellStyle name="Comma 3" xfId="6" xr:uid="{00000000-0005-0000-0000-000002000000}"/>
    <cellStyle name="Comma 3 2" xfId="14" xr:uid="{00000000-0005-0000-0000-000003000000}"/>
    <cellStyle name="Comma 3 2 2" xfId="38" xr:uid="{77370F70-B03D-4116-A09A-DCFC311E277B}"/>
    <cellStyle name="Comma 3 2 2 2" xfId="67" xr:uid="{AC720234-94C8-4319-A21A-093997CB46AE}"/>
    <cellStyle name="Comma 3 2 2 2 2" xfId="107" xr:uid="{1317997F-0647-477A-A0D4-B81BF86C59E2}"/>
    <cellStyle name="Comma 3 2 2 2 2 2" xfId="187" xr:uid="{0E747616-D1B8-4674-944D-6370B2F2F85E}"/>
    <cellStyle name="Comma 3 2 2 2 3" xfId="147" xr:uid="{1D65B725-3D89-4933-9B1D-743DE1F4B53D}"/>
    <cellStyle name="Comma 3 2 2 3" xfId="87" xr:uid="{89971B90-1B1F-4A79-A8FF-4202F5C2510F}"/>
    <cellStyle name="Comma 3 2 2 3 2" xfId="167" xr:uid="{656866F7-8BD7-49EF-9D99-D4AA30C3B5A3}"/>
    <cellStyle name="Comma 3 2 2 4" xfId="127" xr:uid="{A14F6CA6-B534-45F2-82DF-2C5BCF8CD5AD}"/>
    <cellStyle name="Comma 3 2 3" xfId="58" xr:uid="{770C2E59-75F8-4A92-AA15-28E2E8C60653}"/>
    <cellStyle name="Comma 3 2 3 2" xfId="99" xr:uid="{78D35A4A-8FAB-4EC9-951B-AC1133949F05}"/>
    <cellStyle name="Comma 3 2 3 2 2" xfId="179" xr:uid="{57B6109A-41AB-4A62-8EDB-D08E7DF73BA0}"/>
    <cellStyle name="Comma 3 2 3 3" xfId="139" xr:uid="{74DEA622-1351-4E20-8678-C2810ECCDB74}"/>
    <cellStyle name="Comma 3 2 4" xfId="79" xr:uid="{8DB75E30-6902-4DD5-8991-50D1207E5B09}"/>
    <cellStyle name="Comma 3 2 4 2" xfId="159" xr:uid="{F994AFB3-0EEC-4E90-842E-7BE73E487279}"/>
    <cellStyle name="Comma 3 2 5" xfId="119" xr:uid="{F38D7F6F-9FA1-46AA-981B-B78612F72F28}"/>
    <cellStyle name="Comma 3 3" xfId="21" xr:uid="{F565DC54-B03B-446E-A0DC-59AE585FF70A}"/>
    <cellStyle name="Comma 3 3 2" xfId="44" xr:uid="{4E97A928-26C2-4E2F-93F5-53AB42E86947}"/>
    <cellStyle name="Comma 3 3 2 2" xfId="71" xr:uid="{472EAE3C-22BF-4DE3-B24A-D85EEA8E06F1}"/>
    <cellStyle name="Comma 3 3 2 2 2" xfId="111" xr:uid="{4FFE3669-AEB2-4E14-878F-A374D059980D}"/>
    <cellStyle name="Comma 3 3 2 2 2 2" xfId="191" xr:uid="{0EB029E2-CBFC-4BA1-8F31-1590607C0421}"/>
    <cellStyle name="Comma 3 3 2 2 3" xfId="151" xr:uid="{7E0FB5FE-DEA8-46A7-AB0B-3BE10203D612}"/>
    <cellStyle name="Comma 3 3 2 3" xfId="91" xr:uid="{16F6F41A-F898-453C-B769-6B8C808C857B}"/>
    <cellStyle name="Comma 3 3 2 3 2" xfId="171" xr:uid="{4F0EE3D4-0CAF-4385-8C89-B28615B79E70}"/>
    <cellStyle name="Comma 3 3 2 4" xfId="131" xr:uid="{E6969ECB-8FEB-4F20-AE56-50B4077F6A7B}"/>
    <cellStyle name="Comma 4" xfId="8" xr:uid="{00000000-0005-0000-0000-000004000000}"/>
    <cellStyle name="Comma 4 2" xfId="32" xr:uid="{57051942-BCF2-44E3-AAA4-66EECE24BD9B}"/>
    <cellStyle name="Comma 4 2 2" xfId="63" xr:uid="{66753827-FA01-4819-9CD2-E23BD51E0BD5}"/>
    <cellStyle name="Comma 4 2 2 2" xfId="103" xr:uid="{1B2420AF-09A8-4080-A834-F29CCF97A0E5}"/>
    <cellStyle name="Comma 4 2 2 2 2" xfId="183" xr:uid="{BA1ACB3D-693A-4BE8-BD9C-C0AF82418574}"/>
    <cellStyle name="Comma 4 2 2 3" xfId="143" xr:uid="{B26043A6-E332-4171-8ED9-680FDD57D477}"/>
    <cellStyle name="Comma 4 2 3" xfId="83" xr:uid="{19B3FF4F-1CED-48BE-9299-B21242C93F90}"/>
    <cellStyle name="Comma 4 2 3 2" xfId="163" xr:uid="{2BE7D87D-80C6-4FA8-8852-AA326A96FD7B}"/>
    <cellStyle name="Comma 4 2 4" xfId="123" xr:uid="{D70AC0BF-2981-41E9-8D8A-BE9529191182}"/>
    <cellStyle name="Comma 5" xfId="10" xr:uid="{00000000-0005-0000-0000-000005000000}"/>
    <cellStyle name="Comma 5 2" xfId="34" xr:uid="{AA910FEB-928E-4F61-9C0E-1D7523B607E3}"/>
    <cellStyle name="Comma 5 2 2" xfId="64" xr:uid="{A065B275-CF64-4994-90DE-69EB87F61AB1}"/>
    <cellStyle name="Comma 5 2 2 2" xfId="104" xr:uid="{0A5E4E74-021A-4E04-8146-6B099524A3AE}"/>
    <cellStyle name="Comma 5 2 2 2 2" xfId="184" xr:uid="{76D70067-D642-435A-AEE6-CAC6F2D5A924}"/>
    <cellStyle name="Comma 5 2 2 3" xfId="144" xr:uid="{19BB3D14-BED8-45F3-AF94-55584310F3EB}"/>
    <cellStyle name="Comma 5 2 3" xfId="84" xr:uid="{833B8A78-3D69-4141-962B-866F863D0096}"/>
    <cellStyle name="Comma 5 2 3 2" xfId="164" xr:uid="{635F6DFA-1825-4319-B8C7-FFF32C0AB552}"/>
    <cellStyle name="Comma 5 2 4" xfId="124" xr:uid="{2FB0BE98-A0EA-405E-8D17-68F04BCB7011}"/>
    <cellStyle name="Comma 5 3" xfId="55" xr:uid="{8F22867E-3D8A-4DD1-8AD4-1B24C258CE5A}"/>
    <cellStyle name="Comma 5 3 2" xfId="96" xr:uid="{ED199550-4B1B-4C1D-AA10-9A7BD43370C9}"/>
    <cellStyle name="Comma 5 3 2 2" xfId="176" xr:uid="{411D41E6-969C-4822-A86E-BDCBEEE3E9A8}"/>
    <cellStyle name="Comma 5 3 3" xfId="136" xr:uid="{01DF97AE-3399-45A2-B598-01BAF377EC95}"/>
    <cellStyle name="Comma 5 4" xfId="76" xr:uid="{DC97FB7C-CE33-47A4-B0BF-194ADBC32486}"/>
    <cellStyle name="Comma 5 4 2" xfId="156" xr:uid="{D29F17A2-06B0-449E-B210-A196EAA8806D}"/>
    <cellStyle name="Comma 5 5" xfId="116" xr:uid="{521B299C-5A4E-4AAD-BED5-F582577EBC76}"/>
    <cellStyle name="Comma 6" xfId="13" xr:uid="{00000000-0005-0000-0000-000006000000}"/>
    <cellStyle name="Comma 6 2" xfId="37" xr:uid="{0E06095D-CAE4-47C5-846D-077E2E7E81D2}"/>
    <cellStyle name="Comma 6 2 2" xfId="66" xr:uid="{60047E24-EEBB-4E66-83A4-FE16E76B94D3}"/>
    <cellStyle name="Comma 6 2 2 2" xfId="106" xr:uid="{1405C6C6-ACDE-4744-AF9B-C71F2F5B4F33}"/>
    <cellStyle name="Comma 6 2 2 2 2" xfId="186" xr:uid="{D54E261F-CA4A-43E3-BD04-12BEEAEDE59A}"/>
    <cellStyle name="Comma 6 2 2 3" xfId="146" xr:uid="{75DD86C6-2B87-460D-8205-B24CAC1E694A}"/>
    <cellStyle name="Comma 6 2 3" xfId="86" xr:uid="{9D118BF5-939F-4A1D-8A97-6058259BD25F}"/>
    <cellStyle name="Comma 6 2 3 2" xfId="166" xr:uid="{1591FAD7-31FC-4B28-B95D-A2D77FFBC451}"/>
    <cellStyle name="Comma 6 2 4" xfId="126" xr:uid="{73BFDA4D-BBFB-49D7-B429-6AADDD1F99F1}"/>
    <cellStyle name="Comma 6 3" xfId="57" xr:uid="{E1FF9EE6-1298-4676-A0A0-1833C8AE8494}"/>
    <cellStyle name="Comma 6 3 2" xfId="98" xr:uid="{A9F1AF4B-BE34-447F-A6AA-7F6B51396A8C}"/>
    <cellStyle name="Comma 6 3 2 2" xfId="178" xr:uid="{880210FA-65DC-4C63-A5F6-ECFB86688412}"/>
    <cellStyle name="Comma 6 3 3" xfId="138" xr:uid="{FC350E7E-C4FA-4F93-914A-D5FABD7111DE}"/>
    <cellStyle name="Comma 6 4" xfId="78" xr:uid="{A503D969-14FA-4B74-B714-0FC2BE54FE1B}"/>
    <cellStyle name="Comma 6 4 2" xfId="158" xr:uid="{37CF7FA4-EEF7-457D-BB2B-6FEDE844C7D3}"/>
    <cellStyle name="Comma 6 5" xfId="118" xr:uid="{748CAF3E-46C1-4360-B086-E2C4B020CE7E}"/>
    <cellStyle name="Comma 7" xfId="17" xr:uid="{00000000-0005-0000-0000-000007000000}"/>
    <cellStyle name="Comma 7 2" xfId="40" xr:uid="{1409F297-DEB8-47E1-BAC5-E3FC75798D62}"/>
    <cellStyle name="Comma 7 2 2" xfId="68" xr:uid="{53C749BC-3A46-450D-B1CA-AB224B5F6B02}"/>
    <cellStyle name="Comma 7 2 2 2" xfId="108" xr:uid="{13E894E1-9720-43B1-9B0B-D66CCA936B22}"/>
    <cellStyle name="Comma 7 2 2 2 2" xfId="188" xr:uid="{58DDBDBB-CED3-48C3-8ED0-23F430CB51F7}"/>
    <cellStyle name="Comma 7 2 2 3" xfId="148" xr:uid="{2F6A5525-9757-47C4-9998-E24C5EAF9C7E}"/>
    <cellStyle name="Comma 7 2 3" xfId="88" xr:uid="{470FC789-C30A-4B5E-A9D8-7DA054E4634D}"/>
    <cellStyle name="Comma 7 2 3 2" xfId="168" xr:uid="{19728A38-7C17-42C7-AD4B-DDFF6C318403}"/>
    <cellStyle name="Comma 7 2 4" xfId="128" xr:uid="{36611093-8967-495C-919D-4D356C64D6F3}"/>
    <cellStyle name="Comma 7 3" xfId="59" xr:uid="{911072C6-3FDF-4D71-A02D-49E2A5593BE9}"/>
    <cellStyle name="Comma 7 3 2" xfId="100" xr:uid="{F9F26A73-224E-44E2-AD79-AD78334831C7}"/>
    <cellStyle name="Comma 7 3 2 2" xfId="180" xr:uid="{8A75B4FB-81B7-4DB5-B45F-85B74F19B762}"/>
    <cellStyle name="Comma 7 3 3" xfId="140" xr:uid="{0AD2302B-39B3-427C-B407-C46B15EF35CA}"/>
    <cellStyle name="Comma 7 4" xfId="80" xr:uid="{E4177B0E-372A-4A2C-B62B-0CBE300B3F86}"/>
    <cellStyle name="Comma 7 4 2" xfId="160" xr:uid="{F63FD891-6AE9-4B6C-92ED-F8AD75C70CF1}"/>
    <cellStyle name="Comma 7 5" xfId="120" xr:uid="{0212C511-FC16-45C1-BCED-D8D3E785A3B7}"/>
    <cellStyle name="Comma 8" xfId="19" xr:uid="{00000000-0005-0000-0000-000008000000}"/>
    <cellStyle name="Comma 8 2" xfId="42" xr:uid="{FF2E1DE2-55F7-4A44-B612-E814AC146A70}"/>
    <cellStyle name="Comma 8 2 2" xfId="69" xr:uid="{9D14D344-D140-4372-B0CC-558481720E35}"/>
    <cellStyle name="Comma 8 2 2 2" xfId="109" xr:uid="{F534C187-C405-4690-B81A-760C675BCEB4}"/>
    <cellStyle name="Comma 8 2 2 2 2" xfId="189" xr:uid="{5F4F455F-633F-48B0-AA20-10717DFFFC22}"/>
    <cellStyle name="Comma 8 2 2 3" xfId="149" xr:uid="{FF4027B4-E1E1-4EE9-B269-35B462120945}"/>
    <cellStyle name="Comma 8 2 3" xfId="89" xr:uid="{8DD7E1F0-0AEA-4088-B8F9-0B9FF6C17325}"/>
    <cellStyle name="Comma 8 2 3 2" xfId="169" xr:uid="{05C57E1E-2C02-47DC-A273-C540BBA7F9D6}"/>
    <cellStyle name="Comma 8 2 4" xfId="129" xr:uid="{482B824E-8027-4D7A-A18B-0ECF86317CEB}"/>
    <cellStyle name="Comma 8 3" xfId="60" xr:uid="{F204E04C-5473-465F-919A-38AB1365696E}"/>
    <cellStyle name="Comma 8 3 2" xfId="101" xr:uid="{CC2703B3-150A-4298-92CA-C61104A0FD32}"/>
    <cellStyle name="Comma 8 3 2 2" xfId="181" xr:uid="{66942AAF-1781-4403-B726-29DDF8D762FC}"/>
    <cellStyle name="Comma 8 3 3" xfId="141" xr:uid="{CE9FA535-8B1F-4CBC-A9B0-210AB294C117}"/>
    <cellStyle name="Comma 8 4" xfId="81" xr:uid="{D85CA18A-4FB0-4205-9D36-9FFDCE2A6D6C}"/>
    <cellStyle name="Comma 8 4 2" xfId="161" xr:uid="{989132B3-18C2-4C98-89AF-A73EEBF696BD}"/>
    <cellStyle name="Comma 8 5" xfId="121" xr:uid="{9D70F5A2-6060-42E3-BE43-9016EB22956F}"/>
    <cellStyle name="Comma 9" xfId="20" xr:uid="{C5C456CE-156B-462C-B44E-53D311C97096}"/>
    <cellStyle name="Comma 9 2" xfId="43" xr:uid="{9E2E833D-1B12-4F2E-9D6D-BD189FE9665A}"/>
    <cellStyle name="Comma 9 2 2" xfId="70" xr:uid="{FDED0391-BDFF-42B1-BF21-DDA5DD32AFBC}"/>
    <cellStyle name="Comma 9 2 2 2" xfId="110" xr:uid="{DD32E98E-87D3-45C2-89DD-49C3F6FA1D66}"/>
    <cellStyle name="Comma 9 2 2 2 2" xfId="190" xr:uid="{D7F2D158-7036-4422-BA7D-CFF0427B8553}"/>
    <cellStyle name="Comma 9 2 2 3" xfId="150" xr:uid="{FD873A61-9A2E-4F9D-B5A7-A97E4C6D42A9}"/>
    <cellStyle name="Comma 9 2 3" xfId="90" xr:uid="{10F966E3-7699-4965-935C-CD8A1B20497E}"/>
    <cellStyle name="Comma 9 2 3 2" xfId="170" xr:uid="{815396D4-13BC-4432-8F32-E72B1324B0B9}"/>
    <cellStyle name="Comma 9 2 4" xfId="130" xr:uid="{7181FCF2-6588-47A5-A1EF-AAB5BAAC9F90}"/>
    <cellStyle name="Hyperlink" xfId="54" builtinId="8"/>
    <cellStyle name="Normal" xfId="0" builtinId="0"/>
    <cellStyle name="Normal 10" xfId="22" xr:uid="{02182127-367A-437A-AE30-0F1D7D89EBAD}"/>
    <cellStyle name="Normal 10 2" xfId="45" xr:uid="{D80A07D9-C68B-42AC-94A2-3D12253D5D56}"/>
    <cellStyle name="Normal 11" xfId="24" xr:uid="{F0C498BC-6A0E-412C-BF1A-CCDC561DD158}"/>
    <cellStyle name="Normal 11 2" xfId="47" xr:uid="{8A4D0BEE-56CF-41B9-AFB5-13D170BC54F3}"/>
    <cellStyle name="Normal 12" xfId="27" xr:uid="{D7130D87-A154-4EC1-B058-74C35B940F8E}"/>
    <cellStyle name="Normal 12 2" xfId="50" xr:uid="{952505A3-D413-431D-9194-B79D9AE45A89}"/>
    <cellStyle name="Normal 13" xfId="28" xr:uid="{DD9F4F77-4928-478F-9BCE-755A44282F6A}"/>
    <cellStyle name="Normal 13 2" xfId="52" xr:uid="{CF620882-AEA7-4C78-BD8F-79A6075F7C39}"/>
    <cellStyle name="Normal 14" xfId="29" xr:uid="{32EE08C7-4D2B-4152-96C1-6FB980662715}"/>
    <cellStyle name="Normal 14 2" xfId="53" xr:uid="{495AC57C-A660-4187-AD4B-D1D5CD738461}"/>
    <cellStyle name="Normal 15" xfId="30" xr:uid="{60C3B968-4C99-42D8-A719-6C4F633FFBF4}"/>
    <cellStyle name="Normal 15 2" xfId="62" xr:uid="{4B13B453-7ECE-4B88-9AB8-D902F2610998}"/>
    <cellStyle name="Normal 2" xfId="1" xr:uid="{00000000-0005-0000-0000-00000A000000}"/>
    <cellStyle name="Normal 3" xfId="4" xr:uid="{00000000-0005-0000-0000-00000B000000}"/>
    <cellStyle name="Normal 4" xfId="5" xr:uid="{00000000-0005-0000-0000-00000C000000}"/>
    <cellStyle name="Normal 4 2" xfId="15" xr:uid="{00000000-0005-0000-0000-00000D000000}"/>
    <cellStyle name="Normal 5" xfId="7" xr:uid="{00000000-0005-0000-0000-00000E000000}"/>
    <cellStyle name="Normal 5 2" xfId="31" xr:uid="{83E6D018-A024-4497-9E33-953411F4B2A5}"/>
    <cellStyle name="Normal 6" xfId="9" xr:uid="{00000000-0005-0000-0000-00000F000000}"/>
    <cellStyle name="Normal 6 2" xfId="33" xr:uid="{5A35EC25-9EA5-479A-A10C-23B1DDECAEE2}"/>
    <cellStyle name="Normal 7" xfId="12" xr:uid="{00000000-0005-0000-0000-000010000000}"/>
    <cellStyle name="Normal 7 2" xfId="36" xr:uid="{DFA7B65C-D8BF-40C1-8BF3-666D396CA447}"/>
    <cellStyle name="Normal 8" xfId="16" xr:uid="{00000000-0005-0000-0000-000011000000}"/>
    <cellStyle name="Normal 8 2" xfId="39" xr:uid="{5A9FEC98-BD24-48A9-B8B4-30E953E5E175}"/>
    <cellStyle name="Normal 9" xfId="18" xr:uid="{00000000-0005-0000-0000-000012000000}"/>
    <cellStyle name="Normal 9 2" xfId="41" xr:uid="{EEF7333D-AAA2-4969-BE1C-ACD5AC5089A2}"/>
    <cellStyle name="Pivot Style Medium 13 2" xfId="2" xr:uid="{00000000-0005-0000-0000-00001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55369B-BDD5-4B10-919F-4AD6CF523DEB}">
  <dimension ref="A1:G156"/>
  <sheetViews>
    <sheetView zoomScale="76" zoomScaleNormal="76" workbookViewId="0">
      <selection activeCell="A28" sqref="A28"/>
    </sheetView>
  </sheetViews>
  <sheetFormatPr defaultRowHeight="13" x14ac:dyDescent="0.3"/>
  <cols>
    <col min="1" max="1" width="75.36328125" style="71" customWidth="1"/>
    <col min="2" max="4" width="19.6328125" style="49" customWidth="1"/>
    <col min="5" max="6" width="18" style="49" customWidth="1"/>
    <col min="7" max="7" width="14.26953125" style="49" customWidth="1"/>
    <col min="8" max="8" width="12.36328125" style="49" customWidth="1"/>
    <col min="9" max="243" width="8.7265625" style="49"/>
    <col min="244" max="244" width="70.54296875" style="49" customWidth="1"/>
    <col min="245" max="252" width="12.54296875" style="49" customWidth="1"/>
    <col min="253" max="253" width="4" style="49" customWidth="1"/>
    <col min="254" max="499" width="8.7265625" style="49"/>
    <col min="500" max="500" width="70.54296875" style="49" customWidth="1"/>
    <col min="501" max="508" width="12.54296875" style="49" customWidth="1"/>
    <col min="509" max="509" width="4" style="49" customWidth="1"/>
    <col min="510" max="755" width="8.7265625" style="49"/>
    <col min="756" max="756" width="70.54296875" style="49" customWidth="1"/>
    <col min="757" max="764" width="12.54296875" style="49" customWidth="1"/>
    <col min="765" max="765" width="4" style="49" customWidth="1"/>
    <col min="766" max="1011" width="8.7265625" style="49"/>
    <col min="1012" max="1012" width="70.54296875" style="49" customWidth="1"/>
    <col min="1013" max="1020" width="12.54296875" style="49" customWidth="1"/>
    <col min="1021" max="1021" width="4" style="49" customWidth="1"/>
    <col min="1022" max="1267" width="8.7265625" style="49"/>
    <col min="1268" max="1268" width="70.54296875" style="49" customWidth="1"/>
    <col min="1269" max="1276" width="12.54296875" style="49" customWidth="1"/>
    <col min="1277" max="1277" width="4" style="49" customWidth="1"/>
    <col min="1278" max="1523" width="8.7265625" style="49"/>
    <col min="1524" max="1524" width="70.54296875" style="49" customWidth="1"/>
    <col min="1525" max="1532" width="12.54296875" style="49" customWidth="1"/>
    <col min="1533" max="1533" width="4" style="49" customWidth="1"/>
    <col min="1534" max="1779" width="8.7265625" style="49"/>
    <col min="1780" max="1780" width="70.54296875" style="49" customWidth="1"/>
    <col min="1781" max="1788" width="12.54296875" style="49" customWidth="1"/>
    <col min="1789" max="1789" width="4" style="49" customWidth="1"/>
    <col min="1790" max="2035" width="8.7265625" style="49"/>
    <col min="2036" max="2036" width="70.54296875" style="49" customWidth="1"/>
    <col min="2037" max="2044" width="12.54296875" style="49" customWidth="1"/>
    <col min="2045" max="2045" width="4" style="49" customWidth="1"/>
    <col min="2046" max="2291" width="8.7265625" style="49"/>
    <col min="2292" max="2292" width="70.54296875" style="49" customWidth="1"/>
    <col min="2293" max="2300" width="12.54296875" style="49" customWidth="1"/>
    <col min="2301" max="2301" width="4" style="49" customWidth="1"/>
    <col min="2302" max="2547" width="8.7265625" style="49"/>
    <col min="2548" max="2548" width="70.54296875" style="49" customWidth="1"/>
    <col min="2549" max="2556" width="12.54296875" style="49" customWidth="1"/>
    <col min="2557" max="2557" width="4" style="49" customWidth="1"/>
    <col min="2558" max="2803" width="8.7265625" style="49"/>
    <col min="2804" max="2804" width="70.54296875" style="49" customWidth="1"/>
    <col min="2805" max="2812" width="12.54296875" style="49" customWidth="1"/>
    <col min="2813" max="2813" width="4" style="49" customWidth="1"/>
    <col min="2814" max="3059" width="8.7265625" style="49"/>
    <col min="3060" max="3060" width="70.54296875" style="49" customWidth="1"/>
    <col min="3061" max="3068" width="12.54296875" style="49" customWidth="1"/>
    <col min="3069" max="3069" width="4" style="49" customWidth="1"/>
    <col min="3070" max="3315" width="8.7265625" style="49"/>
    <col min="3316" max="3316" width="70.54296875" style="49" customWidth="1"/>
    <col min="3317" max="3324" width="12.54296875" style="49" customWidth="1"/>
    <col min="3325" max="3325" width="4" style="49" customWidth="1"/>
    <col min="3326" max="3571" width="8.7265625" style="49"/>
    <col min="3572" max="3572" width="70.54296875" style="49" customWidth="1"/>
    <col min="3573" max="3580" width="12.54296875" style="49" customWidth="1"/>
    <col min="3581" max="3581" width="4" style="49" customWidth="1"/>
    <col min="3582" max="3827" width="8.7265625" style="49"/>
    <col min="3828" max="3828" width="70.54296875" style="49" customWidth="1"/>
    <col min="3829" max="3836" width="12.54296875" style="49" customWidth="1"/>
    <col min="3837" max="3837" width="4" style="49" customWidth="1"/>
    <col min="3838" max="4083" width="8.7265625" style="49"/>
    <col min="4084" max="4084" width="70.54296875" style="49" customWidth="1"/>
    <col min="4085" max="4092" width="12.54296875" style="49" customWidth="1"/>
    <col min="4093" max="4093" width="4" style="49" customWidth="1"/>
    <col min="4094" max="4339" width="8.7265625" style="49"/>
    <col min="4340" max="4340" width="70.54296875" style="49" customWidth="1"/>
    <col min="4341" max="4348" width="12.54296875" style="49" customWidth="1"/>
    <col min="4349" max="4349" width="4" style="49" customWidth="1"/>
    <col min="4350" max="4595" width="8.7265625" style="49"/>
    <col min="4596" max="4596" width="70.54296875" style="49" customWidth="1"/>
    <col min="4597" max="4604" width="12.54296875" style="49" customWidth="1"/>
    <col min="4605" max="4605" width="4" style="49" customWidth="1"/>
    <col min="4606" max="4851" width="8.7265625" style="49"/>
    <col min="4852" max="4852" width="70.54296875" style="49" customWidth="1"/>
    <col min="4853" max="4860" width="12.54296875" style="49" customWidth="1"/>
    <col min="4861" max="4861" width="4" style="49" customWidth="1"/>
    <col min="4862" max="5107" width="8.7265625" style="49"/>
    <col min="5108" max="5108" width="70.54296875" style="49" customWidth="1"/>
    <col min="5109" max="5116" width="12.54296875" style="49" customWidth="1"/>
    <col min="5117" max="5117" width="4" style="49" customWidth="1"/>
    <col min="5118" max="5363" width="8.7265625" style="49"/>
    <col min="5364" max="5364" width="70.54296875" style="49" customWidth="1"/>
    <col min="5365" max="5372" width="12.54296875" style="49" customWidth="1"/>
    <col min="5373" max="5373" width="4" style="49" customWidth="1"/>
    <col min="5374" max="5619" width="8.7265625" style="49"/>
    <col min="5620" max="5620" width="70.54296875" style="49" customWidth="1"/>
    <col min="5621" max="5628" width="12.54296875" style="49" customWidth="1"/>
    <col min="5629" max="5629" width="4" style="49" customWidth="1"/>
    <col min="5630" max="5875" width="8.7265625" style="49"/>
    <col min="5876" max="5876" width="70.54296875" style="49" customWidth="1"/>
    <col min="5877" max="5884" width="12.54296875" style="49" customWidth="1"/>
    <col min="5885" max="5885" width="4" style="49" customWidth="1"/>
    <col min="5886" max="6131" width="8.7265625" style="49"/>
    <col min="6132" max="6132" width="70.54296875" style="49" customWidth="1"/>
    <col min="6133" max="6140" width="12.54296875" style="49" customWidth="1"/>
    <col min="6141" max="6141" width="4" style="49" customWidth="1"/>
    <col min="6142" max="6387" width="8.7265625" style="49"/>
    <col min="6388" max="6388" width="70.54296875" style="49" customWidth="1"/>
    <col min="6389" max="6396" width="12.54296875" style="49" customWidth="1"/>
    <col min="6397" max="6397" width="4" style="49" customWidth="1"/>
    <col min="6398" max="6643" width="8.7265625" style="49"/>
    <col min="6644" max="6644" width="70.54296875" style="49" customWidth="1"/>
    <col min="6645" max="6652" width="12.54296875" style="49" customWidth="1"/>
    <col min="6653" max="6653" width="4" style="49" customWidth="1"/>
    <col min="6654" max="6899" width="8.7265625" style="49"/>
    <col min="6900" max="6900" width="70.54296875" style="49" customWidth="1"/>
    <col min="6901" max="6908" width="12.54296875" style="49" customWidth="1"/>
    <col min="6909" max="6909" width="4" style="49" customWidth="1"/>
    <col min="6910" max="7155" width="8.7265625" style="49"/>
    <col min="7156" max="7156" width="70.54296875" style="49" customWidth="1"/>
    <col min="7157" max="7164" width="12.54296875" style="49" customWidth="1"/>
    <col min="7165" max="7165" width="4" style="49" customWidth="1"/>
    <col min="7166" max="7411" width="8.7265625" style="49"/>
    <col min="7412" max="7412" width="70.54296875" style="49" customWidth="1"/>
    <col min="7413" max="7420" width="12.54296875" style="49" customWidth="1"/>
    <col min="7421" max="7421" width="4" style="49" customWidth="1"/>
    <col min="7422" max="7667" width="8.7265625" style="49"/>
    <col min="7668" max="7668" width="70.54296875" style="49" customWidth="1"/>
    <col min="7669" max="7676" width="12.54296875" style="49" customWidth="1"/>
    <col min="7677" max="7677" width="4" style="49" customWidth="1"/>
    <col min="7678" max="7923" width="8.7265625" style="49"/>
    <col min="7924" max="7924" width="70.54296875" style="49" customWidth="1"/>
    <col min="7925" max="7932" width="12.54296875" style="49" customWidth="1"/>
    <col min="7933" max="7933" width="4" style="49" customWidth="1"/>
    <col min="7934" max="8179" width="8.7265625" style="49"/>
    <col min="8180" max="8180" width="70.54296875" style="49" customWidth="1"/>
    <col min="8181" max="8188" width="12.54296875" style="49" customWidth="1"/>
    <col min="8189" max="8189" width="4" style="49" customWidth="1"/>
    <col min="8190" max="8435" width="8.7265625" style="49"/>
    <col min="8436" max="8436" width="70.54296875" style="49" customWidth="1"/>
    <col min="8437" max="8444" width="12.54296875" style="49" customWidth="1"/>
    <col min="8445" max="8445" width="4" style="49" customWidth="1"/>
    <col min="8446" max="8691" width="8.7265625" style="49"/>
    <col min="8692" max="8692" width="70.54296875" style="49" customWidth="1"/>
    <col min="8693" max="8700" width="12.54296875" style="49" customWidth="1"/>
    <col min="8701" max="8701" width="4" style="49" customWidth="1"/>
    <col min="8702" max="8947" width="8.7265625" style="49"/>
    <col min="8948" max="8948" width="70.54296875" style="49" customWidth="1"/>
    <col min="8949" max="8956" width="12.54296875" style="49" customWidth="1"/>
    <col min="8957" max="8957" width="4" style="49" customWidth="1"/>
    <col min="8958" max="9203" width="8.7265625" style="49"/>
    <col min="9204" max="9204" width="70.54296875" style="49" customWidth="1"/>
    <col min="9205" max="9212" width="12.54296875" style="49" customWidth="1"/>
    <col min="9213" max="9213" width="4" style="49" customWidth="1"/>
    <col min="9214" max="9459" width="8.7265625" style="49"/>
    <col min="9460" max="9460" width="70.54296875" style="49" customWidth="1"/>
    <col min="9461" max="9468" width="12.54296875" style="49" customWidth="1"/>
    <col min="9469" max="9469" width="4" style="49" customWidth="1"/>
    <col min="9470" max="9715" width="8.7265625" style="49"/>
    <col min="9716" max="9716" width="70.54296875" style="49" customWidth="1"/>
    <col min="9717" max="9724" width="12.54296875" style="49" customWidth="1"/>
    <col min="9725" max="9725" width="4" style="49" customWidth="1"/>
    <col min="9726" max="9971" width="8.7265625" style="49"/>
    <col min="9972" max="9972" width="70.54296875" style="49" customWidth="1"/>
    <col min="9973" max="9980" width="12.54296875" style="49" customWidth="1"/>
    <col min="9981" max="9981" width="4" style="49" customWidth="1"/>
    <col min="9982" max="10227" width="8.7265625" style="49"/>
    <col min="10228" max="10228" width="70.54296875" style="49" customWidth="1"/>
    <col min="10229" max="10236" width="12.54296875" style="49" customWidth="1"/>
    <col min="10237" max="10237" width="4" style="49" customWidth="1"/>
    <col min="10238" max="10483" width="8.7265625" style="49"/>
    <col min="10484" max="10484" width="70.54296875" style="49" customWidth="1"/>
    <col min="10485" max="10492" width="12.54296875" style="49" customWidth="1"/>
    <col min="10493" max="10493" width="4" style="49" customWidth="1"/>
    <col min="10494" max="10739" width="8.7265625" style="49"/>
    <col min="10740" max="10740" width="70.54296875" style="49" customWidth="1"/>
    <col min="10741" max="10748" width="12.54296875" style="49" customWidth="1"/>
    <col min="10749" max="10749" width="4" style="49" customWidth="1"/>
    <col min="10750" max="10995" width="8.7265625" style="49"/>
    <col min="10996" max="10996" width="70.54296875" style="49" customWidth="1"/>
    <col min="10997" max="11004" width="12.54296875" style="49" customWidth="1"/>
    <col min="11005" max="11005" width="4" style="49" customWidth="1"/>
    <col min="11006" max="11251" width="8.7265625" style="49"/>
    <col min="11252" max="11252" width="70.54296875" style="49" customWidth="1"/>
    <col min="11253" max="11260" width="12.54296875" style="49" customWidth="1"/>
    <col min="11261" max="11261" width="4" style="49" customWidth="1"/>
    <col min="11262" max="11507" width="8.7265625" style="49"/>
    <col min="11508" max="11508" width="70.54296875" style="49" customWidth="1"/>
    <col min="11509" max="11516" width="12.54296875" style="49" customWidth="1"/>
    <col min="11517" max="11517" width="4" style="49" customWidth="1"/>
    <col min="11518" max="11763" width="8.7265625" style="49"/>
    <col min="11764" max="11764" width="70.54296875" style="49" customWidth="1"/>
    <col min="11765" max="11772" width="12.54296875" style="49" customWidth="1"/>
    <col min="11773" max="11773" width="4" style="49" customWidth="1"/>
    <col min="11774" max="12019" width="8.7265625" style="49"/>
    <col min="12020" max="12020" width="70.54296875" style="49" customWidth="1"/>
    <col min="12021" max="12028" width="12.54296875" style="49" customWidth="1"/>
    <col min="12029" max="12029" width="4" style="49" customWidth="1"/>
    <col min="12030" max="12275" width="8.7265625" style="49"/>
    <col min="12276" max="12276" width="70.54296875" style="49" customWidth="1"/>
    <col min="12277" max="12284" width="12.54296875" style="49" customWidth="1"/>
    <col min="12285" max="12285" width="4" style="49" customWidth="1"/>
    <col min="12286" max="12531" width="8.7265625" style="49"/>
    <col min="12532" max="12532" width="70.54296875" style="49" customWidth="1"/>
    <col min="12533" max="12540" width="12.54296875" style="49" customWidth="1"/>
    <col min="12541" max="12541" width="4" style="49" customWidth="1"/>
    <col min="12542" max="12787" width="8.7265625" style="49"/>
    <col min="12788" max="12788" width="70.54296875" style="49" customWidth="1"/>
    <col min="12789" max="12796" width="12.54296875" style="49" customWidth="1"/>
    <col min="12797" max="12797" width="4" style="49" customWidth="1"/>
    <col min="12798" max="13043" width="8.7265625" style="49"/>
    <col min="13044" max="13044" width="70.54296875" style="49" customWidth="1"/>
    <col min="13045" max="13052" width="12.54296875" style="49" customWidth="1"/>
    <col min="13053" max="13053" width="4" style="49" customWidth="1"/>
    <col min="13054" max="13299" width="8.7265625" style="49"/>
    <col min="13300" max="13300" width="70.54296875" style="49" customWidth="1"/>
    <col min="13301" max="13308" width="12.54296875" style="49" customWidth="1"/>
    <col min="13309" max="13309" width="4" style="49" customWidth="1"/>
    <col min="13310" max="13555" width="8.7265625" style="49"/>
    <col min="13556" max="13556" width="70.54296875" style="49" customWidth="1"/>
    <col min="13557" max="13564" width="12.54296875" style="49" customWidth="1"/>
    <col min="13565" max="13565" width="4" style="49" customWidth="1"/>
    <col min="13566" max="13811" width="8.7265625" style="49"/>
    <col min="13812" max="13812" width="70.54296875" style="49" customWidth="1"/>
    <col min="13813" max="13820" width="12.54296875" style="49" customWidth="1"/>
    <col min="13821" max="13821" width="4" style="49" customWidth="1"/>
    <col min="13822" max="14067" width="8.7265625" style="49"/>
    <col min="14068" max="14068" width="70.54296875" style="49" customWidth="1"/>
    <col min="14069" max="14076" width="12.54296875" style="49" customWidth="1"/>
    <col min="14077" max="14077" width="4" style="49" customWidth="1"/>
    <col min="14078" max="14323" width="8.7265625" style="49"/>
    <col min="14324" max="14324" width="70.54296875" style="49" customWidth="1"/>
    <col min="14325" max="14332" width="12.54296875" style="49" customWidth="1"/>
    <col min="14333" max="14333" width="4" style="49" customWidth="1"/>
    <col min="14334" max="14579" width="8.7265625" style="49"/>
    <col min="14580" max="14580" width="70.54296875" style="49" customWidth="1"/>
    <col min="14581" max="14588" width="12.54296875" style="49" customWidth="1"/>
    <col min="14589" max="14589" width="4" style="49" customWidth="1"/>
    <col min="14590" max="14835" width="8.7265625" style="49"/>
    <col min="14836" max="14836" width="70.54296875" style="49" customWidth="1"/>
    <col min="14837" max="14844" width="12.54296875" style="49" customWidth="1"/>
    <col min="14845" max="14845" width="4" style="49" customWidth="1"/>
    <col min="14846" max="15091" width="8.7265625" style="49"/>
    <col min="15092" max="15092" width="70.54296875" style="49" customWidth="1"/>
    <col min="15093" max="15100" width="12.54296875" style="49" customWidth="1"/>
    <col min="15101" max="15101" width="4" style="49" customWidth="1"/>
    <col min="15102" max="15347" width="8.7265625" style="49"/>
    <col min="15348" max="15348" width="70.54296875" style="49" customWidth="1"/>
    <col min="15349" max="15356" width="12.54296875" style="49" customWidth="1"/>
    <col min="15357" max="15357" width="4" style="49" customWidth="1"/>
    <col min="15358" max="15603" width="8.7265625" style="49"/>
    <col min="15604" max="15604" width="70.54296875" style="49" customWidth="1"/>
    <col min="15605" max="15612" width="12.54296875" style="49" customWidth="1"/>
    <col min="15613" max="15613" width="4" style="49" customWidth="1"/>
    <col min="15614" max="15859" width="8.7265625" style="49"/>
    <col min="15860" max="15860" width="70.54296875" style="49" customWidth="1"/>
    <col min="15861" max="15868" width="12.54296875" style="49" customWidth="1"/>
    <col min="15869" max="15869" width="4" style="49" customWidth="1"/>
    <col min="15870" max="16115" width="8.7265625" style="49"/>
    <col min="16116" max="16116" width="70.54296875" style="49" customWidth="1"/>
    <col min="16117" max="16124" width="12.54296875" style="49" customWidth="1"/>
    <col min="16125" max="16125" width="4" style="49" customWidth="1"/>
    <col min="16126" max="16384" width="8.7265625" style="49"/>
  </cols>
  <sheetData>
    <row r="1" spans="1:7" s="46" customFormat="1" ht="25" x14ac:dyDescent="0.5">
      <c r="A1" s="104" t="s">
        <v>0</v>
      </c>
      <c r="B1" s="104"/>
      <c r="D1" s="45"/>
      <c r="E1" s="45"/>
      <c r="F1" s="45"/>
    </row>
    <row r="2" spans="1:7" s="46" customFormat="1" ht="39" customHeight="1" x14ac:dyDescent="0.5">
      <c r="A2" s="105" t="s">
        <v>79</v>
      </c>
      <c r="B2" s="105"/>
      <c r="D2" s="47"/>
      <c r="E2" s="47"/>
      <c r="F2" s="47"/>
    </row>
    <row r="4" spans="1:7" x14ac:dyDescent="0.3">
      <c r="A4" s="95"/>
      <c r="B4" s="87"/>
      <c r="C4" s="48"/>
      <c r="D4" s="48"/>
      <c r="E4" s="48"/>
      <c r="F4" s="48"/>
    </row>
    <row r="5" spans="1:7" s="51" customFormat="1" ht="15.5" x14ac:dyDescent="0.35">
      <c r="A5" s="89"/>
      <c r="B5" s="99" t="s">
        <v>84</v>
      </c>
      <c r="C5" s="50" t="s">
        <v>87</v>
      </c>
      <c r="D5" s="50" t="s">
        <v>89</v>
      </c>
      <c r="E5" s="50" t="s">
        <v>90</v>
      </c>
      <c r="F5" s="130" t="s">
        <v>93</v>
      </c>
    </row>
    <row r="6" spans="1:7" ht="12.5" x14ac:dyDescent="0.25">
      <c r="A6" s="58"/>
      <c r="B6" s="94"/>
      <c r="C6" s="52"/>
      <c r="D6" s="52"/>
      <c r="E6" s="52"/>
      <c r="F6" s="52"/>
    </row>
    <row r="7" spans="1:7" ht="12.5" x14ac:dyDescent="0.25">
      <c r="A7" s="48"/>
      <c r="B7" s="87"/>
      <c r="C7" s="48"/>
      <c r="D7" s="48"/>
      <c r="E7" s="48"/>
      <c r="F7" s="48"/>
    </row>
    <row r="8" spans="1:7" ht="15" x14ac:dyDescent="0.3">
      <c r="A8" s="92" t="s">
        <v>1</v>
      </c>
      <c r="B8" s="98">
        <f t="shared" ref="B8" si="0">SUM(B9:B13)</f>
        <v>3249767304.46</v>
      </c>
      <c r="C8" s="53">
        <v>3056356952.9400001</v>
      </c>
      <c r="D8" s="53">
        <v>3246408521.9700003</v>
      </c>
      <c r="E8" s="53">
        <v>3297412758.96</v>
      </c>
      <c r="F8" s="53">
        <v>210071777.81999999</v>
      </c>
    </row>
    <row r="9" spans="1:7" ht="12.5" x14ac:dyDescent="0.25">
      <c r="A9" s="88" t="s">
        <v>2</v>
      </c>
      <c r="B9" s="93">
        <f t="shared" ref="B9" si="1">B20</f>
        <v>821581574.12000012</v>
      </c>
      <c r="C9" s="54">
        <v>767538977.92000008</v>
      </c>
      <c r="D9" s="54">
        <v>755871519.95000005</v>
      </c>
      <c r="E9" s="54">
        <v>751652041.98000002</v>
      </c>
      <c r="F9" s="54">
        <v>50887059.549999997</v>
      </c>
      <c r="G9" s="55"/>
    </row>
    <row r="10" spans="1:7" ht="12.5" x14ac:dyDescent="0.25">
      <c r="A10" s="88" t="s">
        <v>3</v>
      </c>
      <c r="B10" s="93">
        <f t="shared" ref="B10" si="2">B67</f>
        <v>1113828852.27</v>
      </c>
      <c r="C10" s="54">
        <v>1019867317.67</v>
      </c>
      <c r="D10" s="54">
        <v>1106167704.3099999</v>
      </c>
      <c r="E10" s="54">
        <v>1154960945.1900001</v>
      </c>
      <c r="F10" s="54">
        <v>39907119.630000003</v>
      </c>
      <c r="G10" s="56"/>
    </row>
    <row r="11" spans="1:7" ht="12.5" x14ac:dyDescent="0.25">
      <c r="A11" s="88" t="s">
        <v>4</v>
      </c>
      <c r="B11" s="93">
        <f t="shared" ref="B11" si="3">B90</f>
        <v>1055926283.73</v>
      </c>
      <c r="C11" s="54">
        <v>1012560891.1300001</v>
      </c>
      <c r="D11" s="54">
        <v>980817827.87</v>
      </c>
      <c r="E11" s="54">
        <v>979691175.95999992</v>
      </c>
      <c r="F11" s="54">
        <v>82829532.5</v>
      </c>
      <c r="G11" s="56"/>
    </row>
    <row r="12" spans="1:7" ht="12.5" x14ac:dyDescent="0.25">
      <c r="A12" s="88" t="s">
        <v>5</v>
      </c>
      <c r="B12" s="93">
        <f t="shared" ref="B12" si="4">B101</f>
        <v>257103845.43999994</v>
      </c>
      <c r="C12" s="54">
        <v>254907810.24000004</v>
      </c>
      <c r="D12" s="54">
        <v>402880592.31</v>
      </c>
      <c r="E12" s="54">
        <v>410784966.37</v>
      </c>
      <c r="F12" s="54">
        <v>36437317.289999999</v>
      </c>
      <c r="G12" s="56"/>
    </row>
    <row r="13" spans="1:7" ht="12.5" x14ac:dyDescent="0.25">
      <c r="A13" s="88" t="s">
        <v>6</v>
      </c>
      <c r="B13" s="97">
        <f t="shared" ref="B13" si="5">B114</f>
        <v>1326748.8999999999</v>
      </c>
      <c r="C13" s="57">
        <v>1481955.98</v>
      </c>
      <c r="D13" s="57">
        <v>670877.53</v>
      </c>
      <c r="E13" s="57">
        <v>323629.46000000008</v>
      </c>
      <c r="F13" s="57">
        <v>10748.85</v>
      </c>
      <c r="G13" s="56"/>
    </row>
    <row r="14" spans="1:7" ht="12.5" x14ac:dyDescent="0.25">
      <c r="A14" s="88"/>
      <c r="B14" s="97"/>
      <c r="C14" s="57"/>
      <c r="D14" s="57"/>
      <c r="E14" s="57"/>
      <c r="F14" s="57"/>
    </row>
    <row r="15" spans="1:7" ht="15" x14ac:dyDescent="0.3">
      <c r="A15" s="92" t="s">
        <v>7</v>
      </c>
      <c r="B15" s="98">
        <f t="shared" ref="B15" si="6">SUM(B16:B17)</f>
        <v>7250419287.4100008</v>
      </c>
      <c r="C15" s="53">
        <v>7383644913.8399992</v>
      </c>
      <c r="D15" s="53">
        <v>8532488946.6999998</v>
      </c>
      <c r="E15" s="53">
        <v>9228789761.7999992</v>
      </c>
      <c r="F15" s="53">
        <v>833592646.99000001</v>
      </c>
    </row>
    <row r="16" spans="1:7" ht="12.5" x14ac:dyDescent="0.25">
      <c r="A16" s="88" t="s">
        <v>8</v>
      </c>
      <c r="B16" s="93">
        <v>7203745618.5200005</v>
      </c>
      <c r="C16" s="54">
        <v>7343090938.7999992</v>
      </c>
      <c r="D16" s="54">
        <v>8492672577.5299997</v>
      </c>
      <c r="E16" s="54">
        <v>9180403519.1700001</v>
      </c>
      <c r="F16" s="54">
        <v>827921296.00999999</v>
      </c>
    </row>
    <row r="17" spans="1:6" ht="12.5" x14ac:dyDescent="0.25">
      <c r="A17" s="88" t="s">
        <v>9</v>
      </c>
      <c r="B17" s="93">
        <v>46673668.890000001</v>
      </c>
      <c r="C17" s="54">
        <v>40553975.039999992</v>
      </c>
      <c r="D17" s="54">
        <v>39816369.170000002</v>
      </c>
      <c r="E17" s="54">
        <v>48386242.629999995</v>
      </c>
      <c r="F17" s="54">
        <v>5671350.9800000004</v>
      </c>
    </row>
    <row r="18" spans="1:6" ht="12.5" x14ac:dyDescent="0.25">
      <c r="A18" s="88"/>
      <c r="B18" s="93"/>
      <c r="C18" s="54"/>
      <c r="D18" s="54"/>
      <c r="E18" s="54"/>
      <c r="F18" s="54"/>
    </row>
    <row r="19" spans="1:6" ht="12.5" x14ac:dyDescent="0.25">
      <c r="A19" s="88"/>
      <c r="B19" s="63"/>
      <c r="C19" s="58"/>
      <c r="D19" s="58"/>
      <c r="E19" s="58"/>
      <c r="F19" s="58"/>
    </row>
    <row r="20" spans="1:6" ht="15" x14ac:dyDescent="0.3">
      <c r="A20" s="92" t="s">
        <v>10</v>
      </c>
      <c r="B20" s="38">
        <f t="shared" ref="B20" si="7">SUM(B21:B41)</f>
        <v>821581574.12000012</v>
      </c>
      <c r="C20" s="84">
        <v>767538977.92000008</v>
      </c>
      <c r="D20" s="75">
        <v>755871519.95000005</v>
      </c>
      <c r="E20" s="75">
        <v>751652041.97999978</v>
      </c>
      <c r="F20" s="75">
        <v>50887059.550000012</v>
      </c>
    </row>
    <row r="21" spans="1:6" ht="12.5" x14ac:dyDescent="0.25">
      <c r="A21" s="88" t="s">
        <v>11</v>
      </c>
      <c r="B21" s="59">
        <v>404302834.79000002</v>
      </c>
      <c r="C21" s="85">
        <v>392724770.72000003</v>
      </c>
      <c r="D21" s="76">
        <v>394435906.36000001</v>
      </c>
      <c r="E21" s="76">
        <v>387842688.82999998</v>
      </c>
      <c r="F21" s="76">
        <v>26873274.630000003</v>
      </c>
    </row>
    <row r="22" spans="1:6" ht="12.5" x14ac:dyDescent="0.25">
      <c r="A22" s="88" t="s">
        <v>12</v>
      </c>
      <c r="B22" s="59">
        <v>393309.87</v>
      </c>
      <c r="C22" s="85">
        <v>447658.63999999996</v>
      </c>
      <c r="D22" s="76">
        <v>467126.66999999993</v>
      </c>
      <c r="E22" s="76">
        <v>875441.05999999994</v>
      </c>
      <c r="F22" s="76">
        <v>98925.13</v>
      </c>
    </row>
    <row r="23" spans="1:6" ht="12.5" x14ac:dyDescent="0.25">
      <c r="A23" s="88" t="s">
        <v>13</v>
      </c>
      <c r="B23" s="59">
        <v>45553644.75</v>
      </c>
      <c r="C23" s="85">
        <v>43627358.360000007</v>
      </c>
      <c r="D23" s="76">
        <v>39794473.119999997</v>
      </c>
      <c r="E23" s="76">
        <v>45506600.209999993</v>
      </c>
      <c r="F23" s="76">
        <v>1999189.88</v>
      </c>
    </row>
    <row r="24" spans="1:6" ht="12.5" x14ac:dyDescent="0.25">
      <c r="A24" s="88" t="s">
        <v>14</v>
      </c>
      <c r="B24" s="59">
        <v>2333579.3400000003</v>
      </c>
      <c r="C24" s="85">
        <v>1891340.7400000002</v>
      </c>
      <c r="D24" s="76">
        <v>1540166.5200000003</v>
      </c>
      <c r="E24" s="76">
        <v>1555015.9000000001</v>
      </c>
      <c r="F24" s="76">
        <v>102933.38</v>
      </c>
    </row>
    <row r="25" spans="1:6" ht="12.5" x14ac:dyDescent="0.25">
      <c r="A25" s="88" t="s">
        <v>15</v>
      </c>
      <c r="B25" s="59">
        <v>21247821.419999994</v>
      </c>
      <c r="C25" s="85">
        <v>18374626.210000001</v>
      </c>
      <c r="D25" s="76">
        <v>17157498.169999998</v>
      </c>
      <c r="E25" s="76">
        <v>16443932.919999998</v>
      </c>
      <c r="F25" s="76">
        <v>1371224.98</v>
      </c>
    </row>
    <row r="26" spans="1:6" ht="12.5" x14ac:dyDescent="0.25">
      <c r="A26" s="131" t="s">
        <v>33</v>
      </c>
      <c r="B26" s="59">
        <v>12252612.210000001</v>
      </c>
      <c r="C26" s="85">
        <v>10095967.189999999</v>
      </c>
      <c r="D26" s="76">
        <v>8616773.0500000007</v>
      </c>
      <c r="E26" s="76">
        <v>8577714.1599999983</v>
      </c>
      <c r="F26" s="76">
        <v>747000.21</v>
      </c>
    </row>
    <row r="27" spans="1:6" ht="12.5" x14ac:dyDescent="0.25">
      <c r="A27" s="88" t="s">
        <v>80</v>
      </c>
      <c r="B27" s="59">
        <v>16785.23</v>
      </c>
      <c r="C27" s="85">
        <v>44000.04</v>
      </c>
      <c r="D27" s="76">
        <v>59027.98000000001</v>
      </c>
      <c r="E27" s="76">
        <v>32681.800000000003</v>
      </c>
      <c r="F27" s="76">
        <v>3877.39</v>
      </c>
    </row>
    <row r="28" spans="1:6" ht="14.5" x14ac:dyDescent="0.25">
      <c r="A28" s="88" t="s">
        <v>16</v>
      </c>
      <c r="B28" s="59">
        <v>9173641.5300000012</v>
      </c>
      <c r="C28" s="85">
        <v>8387520.0299999993</v>
      </c>
      <c r="D28" s="76">
        <v>7892842.9100000001</v>
      </c>
      <c r="E28" s="76">
        <v>7084496.1400000006</v>
      </c>
      <c r="F28" s="76">
        <v>476770.64</v>
      </c>
    </row>
    <row r="29" spans="1:6" ht="14.5" x14ac:dyDescent="0.25">
      <c r="A29" s="88" t="s">
        <v>17</v>
      </c>
      <c r="B29" s="59">
        <v>27074806.169999998</v>
      </c>
      <c r="C29" s="85">
        <v>26336944.260000002</v>
      </c>
      <c r="D29" s="76">
        <v>23047294.340000004</v>
      </c>
      <c r="E29" s="76">
        <v>21472308.370000001</v>
      </c>
      <c r="F29" s="76">
        <v>1833372.51</v>
      </c>
    </row>
    <row r="30" spans="1:6" ht="14.5" x14ac:dyDescent="0.25">
      <c r="A30" s="88" t="s">
        <v>18</v>
      </c>
      <c r="B30" s="59">
        <v>939718.97999999986</v>
      </c>
      <c r="C30" s="85">
        <v>1337636.0199999998</v>
      </c>
      <c r="D30" s="76">
        <v>877208.30999999994</v>
      </c>
      <c r="E30" s="76">
        <v>1043633.4399999998</v>
      </c>
      <c r="F30" s="76">
        <v>73096.78</v>
      </c>
    </row>
    <row r="31" spans="1:6" ht="12.5" x14ac:dyDescent="0.25">
      <c r="A31" s="88" t="s">
        <v>19</v>
      </c>
      <c r="B31" s="59">
        <v>16347010.77</v>
      </c>
      <c r="C31" s="85">
        <v>20341189.809999999</v>
      </c>
      <c r="D31" s="76">
        <v>18964499.840000004</v>
      </c>
      <c r="E31" s="76">
        <v>24824023.019999996</v>
      </c>
      <c r="F31" s="76">
        <v>1262045.42</v>
      </c>
    </row>
    <row r="32" spans="1:6" ht="12.5" x14ac:dyDescent="0.25">
      <c r="A32" s="88" t="s">
        <v>20</v>
      </c>
      <c r="B32" s="59">
        <v>12141704.940000001</v>
      </c>
      <c r="C32" s="85">
        <v>9725231.4900000021</v>
      </c>
      <c r="D32" s="76">
        <v>9574546.9399999995</v>
      </c>
      <c r="E32" s="76">
        <v>8981501.3999999985</v>
      </c>
      <c r="F32" s="76">
        <v>575660.26</v>
      </c>
    </row>
    <row r="33" spans="1:6" ht="12.5" x14ac:dyDescent="0.25">
      <c r="A33" s="88" t="s">
        <v>21</v>
      </c>
      <c r="B33" s="59">
        <v>8258797.0700000003</v>
      </c>
      <c r="C33" s="85">
        <v>6561135.0099999998</v>
      </c>
      <c r="D33" s="76">
        <v>6457031.4699999997</v>
      </c>
      <c r="E33" s="76">
        <v>8641821.0999999996</v>
      </c>
      <c r="F33" s="76">
        <v>381881.32999999996</v>
      </c>
    </row>
    <row r="34" spans="1:6" ht="12.5" x14ac:dyDescent="0.25">
      <c r="A34" s="88" t="s">
        <v>22</v>
      </c>
      <c r="B34" s="59">
        <v>58812.290000000008</v>
      </c>
      <c r="C34" s="85">
        <v>37019.68</v>
      </c>
      <c r="D34" s="76">
        <v>3780.1099999999997</v>
      </c>
      <c r="E34" s="76">
        <v>4804.9899999999989</v>
      </c>
      <c r="F34" s="76">
        <v>200.18</v>
      </c>
    </row>
    <row r="35" spans="1:6" ht="14.5" x14ac:dyDescent="0.25">
      <c r="A35" s="88" t="s">
        <v>23</v>
      </c>
      <c r="B35" s="59">
        <v>15963645.809999999</v>
      </c>
      <c r="C35" s="85">
        <v>14817844.670000002</v>
      </c>
      <c r="D35" s="76">
        <v>14401628.530000001</v>
      </c>
      <c r="E35" s="76">
        <v>14052979.490000002</v>
      </c>
      <c r="F35" s="76">
        <v>979090.08</v>
      </c>
    </row>
    <row r="36" spans="1:6" ht="14.5" x14ac:dyDescent="0.25">
      <c r="A36" s="88" t="s">
        <v>24</v>
      </c>
      <c r="B36" s="59">
        <v>130138190.58000001</v>
      </c>
      <c r="C36" s="85">
        <v>109818183.86999999</v>
      </c>
      <c r="D36" s="76">
        <v>108308038.23</v>
      </c>
      <c r="E36" s="76">
        <v>103052166.46999998</v>
      </c>
      <c r="F36" s="76">
        <v>7344822.5100000016</v>
      </c>
    </row>
    <row r="37" spans="1:6" ht="12.5" x14ac:dyDescent="0.25">
      <c r="A37" s="88" t="s">
        <v>25</v>
      </c>
      <c r="B37" s="59">
        <v>19933302.23</v>
      </c>
      <c r="C37" s="85">
        <v>18395114.159999996</v>
      </c>
      <c r="D37" s="76">
        <v>18435547.309999999</v>
      </c>
      <c r="E37" s="76">
        <v>16269168.559999999</v>
      </c>
      <c r="F37" s="76">
        <v>1307162.54</v>
      </c>
    </row>
    <row r="38" spans="1:6" ht="12.5" x14ac:dyDescent="0.25">
      <c r="A38" s="88" t="s">
        <v>26</v>
      </c>
      <c r="B38" s="59">
        <v>20358.349999999999</v>
      </c>
      <c r="C38" s="85">
        <v>63824.400000000009</v>
      </c>
      <c r="D38" s="76">
        <v>79831.31</v>
      </c>
      <c r="E38" s="76">
        <v>72102.67</v>
      </c>
      <c r="F38" s="76">
        <v>3991.59</v>
      </c>
    </row>
    <row r="39" spans="1:6" ht="14.5" x14ac:dyDescent="0.25">
      <c r="A39" s="88" t="s">
        <v>27</v>
      </c>
      <c r="B39" s="59">
        <v>779131.97</v>
      </c>
      <c r="C39" s="85">
        <v>707359.08</v>
      </c>
      <c r="D39" s="76">
        <v>601449.96000000008</v>
      </c>
      <c r="E39" s="76">
        <v>642029.85</v>
      </c>
      <c r="F39" s="76">
        <v>51269.81</v>
      </c>
    </row>
    <row r="40" spans="1:6" ht="12.5" x14ac:dyDescent="0.25">
      <c r="A40" s="88" t="s">
        <v>28</v>
      </c>
      <c r="B40" s="59">
        <v>15078832.419999998</v>
      </c>
      <c r="C40" s="85">
        <v>14537504.230000002</v>
      </c>
      <c r="D40" s="76">
        <v>19399398.259999998</v>
      </c>
      <c r="E40" s="76">
        <v>19484555.299999997</v>
      </c>
      <c r="F40" s="76">
        <v>1361988.38</v>
      </c>
    </row>
    <row r="41" spans="1:6" ht="12.5" x14ac:dyDescent="0.25">
      <c r="A41" s="88" t="s">
        <v>29</v>
      </c>
      <c r="B41" s="59">
        <v>79573033.400000006</v>
      </c>
      <c r="C41" s="85">
        <v>69266749.309999987</v>
      </c>
      <c r="D41" s="76">
        <v>65757450.559999995</v>
      </c>
      <c r="E41" s="76">
        <v>65192376.300000004</v>
      </c>
      <c r="F41" s="76">
        <v>4039281.92</v>
      </c>
    </row>
    <row r="42" spans="1:6" ht="12.5" x14ac:dyDescent="0.25">
      <c r="A42" s="88"/>
      <c r="B42" s="59"/>
      <c r="C42" s="86"/>
      <c r="D42" s="77"/>
      <c r="E42" s="77"/>
      <c r="F42" s="77"/>
    </row>
    <row r="43" spans="1:6" ht="15" x14ac:dyDescent="0.3">
      <c r="A43" s="92" t="s">
        <v>30</v>
      </c>
      <c r="B43" s="91">
        <f t="shared" ref="B43" si="8">SUM(B44:B64)</f>
        <v>157209322.40099993</v>
      </c>
      <c r="C43" s="60">
        <v>152238195.77599999</v>
      </c>
      <c r="D43" s="60">
        <v>150915635.79899997</v>
      </c>
      <c r="E43" s="60">
        <v>148331500.41300002</v>
      </c>
      <c r="F43" s="60">
        <v>10298834.225</v>
      </c>
    </row>
    <row r="44" spans="1:6" ht="12.5" x14ac:dyDescent="0.25">
      <c r="A44" s="88" t="s">
        <v>11</v>
      </c>
      <c r="B44" s="62">
        <v>126214089.58699998</v>
      </c>
      <c r="C44" s="61">
        <v>124203293.29299998</v>
      </c>
      <c r="D44" s="61">
        <v>123879301.639</v>
      </c>
      <c r="E44" s="61">
        <v>122414911.028</v>
      </c>
      <c r="F44" s="61">
        <v>8450646.4959999993</v>
      </c>
    </row>
    <row r="45" spans="1:6" ht="12.5" x14ac:dyDescent="0.25">
      <c r="A45" s="88" t="s">
        <v>12</v>
      </c>
      <c r="B45" s="62">
        <v>14442.340999999997</v>
      </c>
      <c r="C45" s="61">
        <v>14853.62</v>
      </c>
      <c r="D45" s="61">
        <v>19987.766</v>
      </c>
      <c r="E45" s="61">
        <v>71270.494999999995</v>
      </c>
      <c r="F45" s="61">
        <v>11538.567999999999</v>
      </c>
    </row>
    <row r="46" spans="1:6" ht="12.5" x14ac:dyDescent="0.25">
      <c r="A46" s="88" t="s">
        <v>31</v>
      </c>
      <c r="B46" s="62">
        <v>1332371.8560000001</v>
      </c>
      <c r="C46" s="61">
        <v>1303885.875</v>
      </c>
      <c r="D46" s="61">
        <v>1167691.6400000001</v>
      </c>
      <c r="E46" s="61">
        <v>1334547.9060000002</v>
      </c>
      <c r="F46" s="61">
        <v>56452.366999999998</v>
      </c>
    </row>
    <row r="47" spans="1:6" ht="12.5" x14ac:dyDescent="0.25">
      <c r="A47" s="88" t="s">
        <v>32</v>
      </c>
      <c r="B47" s="62">
        <v>852474.25399999996</v>
      </c>
      <c r="C47" s="61">
        <v>702108.47900000005</v>
      </c>
      <c r="D47" s="61">
        <v>552824.83900000004</v>
      </c>
      <c r="E47" s="61">
        <v>570280.77300000004</v>
      </c>
      <c r="F47" s="61">
        <v>36532.341999999997</v>
      </c>
    </row>
    <row r="48" spans="1:6" ht="12.5" x14ac:dyDescent="0.25">
      <c r="A48" s="88" t="s">
        <v>15</v>
      </c>
      <c r="B48" s="62">
        <v>597877.99800000002</v>
      </c>
      <c r="C48" s="62">
        <v>519025.61199999996</v>
      </c>
      <c r="D48" s="62">
        <v>477003.71000000008</v>
      </c>
      <c r="E48" s="62">
        <v>457329.96799999999</v>
      </c>
      <c r="F48" s="62">
        <v>37955.025000000001</v>
      </c>
    </row>
    <row r="49" spans="1:6" ht="12.5" x14ac:dyDescent="0.25">
      <c r="A49" s="88" t="s">
        <v>33</v>
      </c>
      <c r="B49" s="62">
        <v>948452.82099999988</v>
      </c>
      <c r="C49" s="61">
        <v>751518.15800000005</v>
      </c>
      <c r="D49" s="61">
        <v>564645.56999999995</v>
      </c>
      <c r="E49" s="61">
        <v>570649.60800000001</v>
      </c>
      <c r="F49" s="61">
        <v>43290.15</v>
      </c>
    </row>
    <row r="50" spans="1:6" ht="12.5" x14ac:dyDescent="0.25">
      <c r="A50" s="88" t="s">
        <v>80</v>
      </c>
      <c r="B50" s="62">
        <v>3708.4700000000003</v>
      </c>
      <c r="C50" s="61">
        <v>9393.4599999999991</v>
      </c>
      <c r="D50" s="61">
        <v>12441.1</v>
      </c>
      <c r="E50" s="61">
        <v>8126.5700000000006</v>
      </c>
      <c r="F50" s="61">
        <v>887.92</v>
      </c>
    </row>
    <row r="51" spans="1:6" ht="14.5" x14ac:dyDescent="0.25">
      <c r="A51" s="88" t="s">
        <v>16</v>
      </c>
      <c r="B51" s="62">
        <v>880322.17700000003</v>
      </c>
      <c r="C51" s="61">
        <v>808214.1440000002</v>
      </c>
      <c r="D51" s="61">
        <v>745431.86100000003</v>
      </c>
      <c r="E51" s="61">
        <v>647611.96100000001</v>
      </c>
      <c r="F51" s="61">
        <v>48377.194000000003</v>
      </c>
    </row>
    <row r="52" spans="1:6" ht="14.5" x14ac:dyDescent="0.25">
      <c r="A52" s="88" t="s">
        <v>17</v>
      </c>
      <c r="B52" s="62">
        <v>2270817.2639999995</v>
      </c>
      <c r="C52" s="61">
        <v>2252221.801</v>
      </c>
      <c r="D52" s="61">
        <v>1793431.7059999998</v>
      </c>
      <c r="E52" s="61">
        <v>1558162.3589999997</v>
      </c>
      <c r="F52" s="61">
        <v>142931.924</v>
      </c>
    </row>
    <row r="53" spans="1:6" ht="14.5" x14ac:dyDescent="0.25">
      <c r="A53" s="88" t="s">
        <v>18</v>
      </c>
      <c r="B53" s="62">
        <v>11028.278</v>
      </c>
      <c r="C53" s="61">
        <v>15919.817000000001</v>
      </c>
      <c r="D53" s="61">
        <v>9899.0769999999993</v>
      </c>
      <c r="E53" s="61">
        <v>11998.89</v>
      </c>
      <c r="F53" s="61">
        <v>825.98599999999999</v>
      </c>
    </row>
    <row r="54" spans="1:6" ht="12.5" x14ac:dyDescent="0.25">
      <c r="A54" s="88" t="s">
        <v>19</v>
      </c>
      <c r="B54" s="62">
        <v>498732.55500000005</v>
      </c>
      <c r="C54" s="61">
        <v>636213.97600000002</v>
      </c>
      <c r="D54" s="61">
        <v>562809.67299999995</v>
      </c>
      <c r="E54" s="61">
        <v>745187.75900000008</v>
      </c>
      <c r="F54" s="61">
        <v>37696.224999999999</v>
      </c>
    </row>
    <row r="55" spans="1:6" ht="12.5" x14ac:dyDescent="0.25">
      <c r="A55" s="88" t="s">
        <v>20</v>
      </c>
      <c r="B55" s="62">
        <v>1015690.8550000001</v>
      </c>
      <c r="C55" s="61">
        <v>829294.96399999992</v>
      </c>
      <c r="D55" s="61">
        <v>805966.28999999992</v>
      </c>
      <c r="E55" s="61">
        <v>785061.89500000002</v>
      </c>
      <c r="F55" s="61">
        <v>46052.790999999997</v>
      </c>
    </row>
    <row r="56" spans="1:6" ht="12.5" x14ac:dyDescent="0.25">
      <c r="A56" s="88" t="s">
        <v>21</v>
      </c>
      <c r="B56" s="62">
        <v>262327.55100000004</v>
      </c>
      <c r="C56" s="61">
        <v>175707.696</v>
      </c>
      <c r="D56" s="61">
        <v>163446.48000000001</v>
      </c>
      <c r="E56" s="61">
        <v>216586.37600000002</v>
      </c>
      <c r="F56" s="61">
        <v>9988.5169999999998</v>
      </c>
    </row>
    <row r="57" spans="1:6" ht="12.5" x14ac:dyDescent="0.25">
      <c r="A57" s="88" t="s">
        <v>22</v>
      </c>
      <c r="B57" s="62">
        <v>91168.57</v>
      </c>
      <c r="C57" s="61">
        <v>64027.259999999995</v>
      </c>
      <c r="D57" s="61">
        <v>4987.72</v>
      </c>
      <c r="E57" s="61">
        <v>7872.5699999999988</v>
      </c>
      <c r="F57" s="61">
        <v>87.18</v>
      </c>
    </row>
    <row r="58" spans="1:6" ht="14.5" x14ac:dyDescent="0.25">
      <c r="A58" s="88" t="s">
        <v>23</v>
      </c>
      <c r="B58" s="62">
        <v>1670582.4170000001</v>
      </c>
      <c r="C58" s="61">
        <v>1557202.216</v>
      </c>
      <c r="D58" s="61">
        <v>1490128.1800000002</v>
      </c>
      <c r="E58" s="61">
        <v>1429754.0379999999</v>
      </c>
      <c r="F58" s="61">
        <v>96310.455000000002</v>
      </c>
    </row>
    <row r="59" spans="1:6" ht="14.5" x14ac:dyDescent="0.25">
      <c r="A59" s="88" t="s">
        <v>24</v>
      </c>
      <c r="B59" s="62">
        <v>11204400.505999999</v>
      </c>
      <c r="C59" s="61">
        <v>9675579.779000001</v>
      </c>
      <c r="D59" s="61">
        <v>9402821.1209999993</v>
      </c>
      <c r="E59" s="61">
        <v>8951899.5449999999</v>
      </c>
      <c r="F59" s="61">
        <v>640840.64</v>
      </c>
    </row>
    <row r="60" spans="1:6" ht="12.5" x14ac:dyDescent="0.25">
      <c r="A60" s="88" t="s">
        <v>25</v>
      </c>
      <c r="B60" s="62">
        <v>6584763.5820000004</v>
      </c>
      <c r="C60" s="61">
        <v>6179261.9759999998</v>
      </c>
      <c r="D60" s="61">
        <v>6141612.7279999983</v>
      </c>
      <c r="E60" s="61">
        <v>5571378.4670000002</v>
      </c>
      <c r="F60" s="61">
        <v>452760.27</v>
      </c>
    </row>
    <row r="61" spans="1:6" ht="12.5" x14ac:dyDescent="0.25">
      <c r="A61" s="88" t="s">
        <v>26</v>
      </c>
      <c r="B61" s="62">
        <v>7570.1500000000005</v>
      </c>
      <c r="C61" s="61">
        <v>31054.14</v>
      </c>
      <c r="D61" s="61">
        <v>39725.919999999998</v>
      </c>
      <c r="E61" s="61">
        <v>36304.959999999999</v>
      </c>
      <c r="F61" s="61">
        <v>2017.9</v>
      </c>
    </row>
    <row r="62" spans="1:6" ht="14.5" x14ac:dyDescent="0.25">
      <c r="A62" s="88" t="s">
        <v>27</v>
      </c>
      <c r="B62" s="62">
        <v>60360.795000000006</v>
      </c>
      <c r="C62" s="61">
        <v>53468.999999999993</v>
      </c>
      <c r="D62" s="61">
        <v>44639.92</v>
      </c>
      <c r="E62" s="61">
        <v>47899.476000000002</v>
      </c>
      <c r="F62" s="61">
        <v>4092.69</v>
      </c>
    </row>
    <row r="63" spans="1:6" ht="12.5" x14ac:dyDescent="0.25">
      <c r="A63" s="88" t="s">
        <v>28</v>
      </c>
      <c r="B63" s="62">
        <v>445193.65599999996</v>
      </c>
      <c r="C63" s="61">
        <v>477346.31000000006</v>
      </c>
      <c r="D63" s="61">
        <v>1188583.679</v>
      </c>
      <c r="E63" s="61">
        <v>1064652.0060000001</v>
      </c>
      <c r="F63" s="61">
        <v>67255.404999999999</v>
      </c>
    </row>
    <row r="64" spans="1:6" ht="12.5" x14ac:dyDescent="0.25">
      <c r="A64" s="88" t="s">
        <v>29</v>
      </c>
      <c r="B64" s="62">
        <v>2242946.7179999999</v>
      </c>
      <c r="C64" s="61">
        <v>1978604.2</v>
      </c>
      <c r="D64" s="61">
        <v>1848255.18</v>
      </c>
      <c r="E64" s="61">
        <v>1830013.763</v>
      </c>
      <c r="F64" s="61">
        <v>112294.18</v>
      </c>
    </row>
    <row r="65" spans="1:6" ht="12.5" x14ac:dyDescent="0.25">
      <c r="A65" s="88"/>
      <c r="B65" s="59"/>
      <c r="C65" s="86"/>
      <c r="D65" s="77"/>
      <c r="E65" s="77"/>
      <c r="F65" s="77"/>
    </row>
    <row r="66" spans="1:6" ht="12.5" x14ac:dyDescent="0.25">
      <c r="A66" s="88"/>
      <c r="B66" s="63"/>
      <c r="C66" s="63"/>
      <c r="D66" s="63"/>
      <c r="E66" s="63"/>
      <c r="F66" s="63"/>
    </row>
    <row r="67" spans="1:6" ht="15" x14ac:dyDescent="0.3">
      <c r="A67" s="92" t="s">
        <v>34</v>
      </c>
      <c r="B67" s="38">
        <f t="shared" ref="B67" si="9">SUM(B68:B76)</f>
        <v>1113828852.27</v>
      </c>
      <c r="C67" s="83">
        <v>1019867317.67</v>
      </c>
      <c r="D67" s="78">
        <v>1106167704.3099999</v>
      </c>
      <c r="E67" s="78">
        <v>1154960945.1900001</v>
      </c>
      <c r="F67" s="78">
        <v>39907119.629999995</v>
      </c>
    </row>
    <row r="68" spans="1:6" ht="12.5" x14ac:dyDescent="0.25">
      <c r="A68" s="88" t="s">
        <v>35</v>
      </c>
      <c r="B68" s="59">
        <v>5170659.8999999994</v>
      </c>
      <c r="C68" s="85">
        <v>8351802.5599999996</v>
      </c>
      <c r="D68" s="76">
        <v>6059418.8799999999</v>
      </c>
      <c r="E68" s="76">
        <v>6580199.8099999987</v>
      </c>
      <c r="F68" s="76">
        <v>502959.35999999999</v>
      </c>
    </row>
    <row r="69" spans="1:6" ht="12.5" x14ac:dyDescent="0.25">
      <c r="A69" s="88" t="s">
        <v>36</v>
      </c>
      <c r="B69" s="59">
        <v>2158533.58</v>
      </c>
      <c r="C69" s="85">
        <v>2239600.71</v>
      </c>
      <c r="D69" s="76">
        <v>2112808.3199999998</v>
      </c>
      <c r="E69" s="76">
        <v>1866695.0000000002</v>
      </c>
      <c r="F69" s="76">
        <v>230375.04000000001</v>
      </c>
    </row>
    <row r="70" spans="1:6" ht="14.5" x14ac:dyDescent="0.25">
      <c r="A70" s="88" t="s">
        <v>37</v>
      </c>
      <c r="B70" s="59">
        <v>1098014906.3</v>
      </c>
      <c r="C70" s="85">
        <v>1000939669.38</v>
      </c>
      <c r="D70" s="76">
        <v>1089984620.0999999</v>
      </c>
      <c r="E70" s="76">
        <v>1138558566.23</v>
      </c>
      <c r="F70" s="76">
        <v>38343504.049999997</v>
      </c>
    </row>
    <row r="71" spans="1:6" ht="14.5" x14ac:dyDescent="0.25">
      <c r="A71" s="88" t="s">
        <v>38</v>
      </c>
      <c r="B71" s="59">
        <v>3256881.7399999993</v>
      </c>
      <c r="C71" s="85">
        <v>4256883.5099999988</v>
      </c>
      <c r="D71" s="76">
        <v>3671146.9999999995</v>
      </c>
      <c r="E71" s="76">
        <v>3536442.3499999996</v>
      </c>
      <c r="F71" s="76">
        <v>326101.31</v>
      </c>
    </row>
    <row r="72" spans="1:6" ht="14.5" x14ac:dyDescent="0.25">
      <c r="A72" s="88" t="s">
        <v>39</v>
      </c>
      <c r="B72" s="59">
        <v>35.53</v>
      </c>
      <c r="C72" s="85">
        <v>0</v>
      </c>
      <c r="D72" s="76">
        <v>1719.3200000000002</v>
      </c>
      <c r="E72" s="76">
        <v>3322.7</v>
      </c>
      <c r="F72" s="76">
        <v>0</v>
      </c>
    </row>
    <row r="73" spans="1:6" ht="14.5" x14ac:dyDescent="0.25">
      <c r="A73" s="88" t="s">
        <v>40</v>
      </c>
      <c r="B73" s="59">
        <v>5084883.72</v>
      </c>
      <c r="C73" s="85">
        <v>3910263.4200000009</v>
      </c>
      <c r="D73" s="76">
        <v>4151823.5399999996</v>
      </c>
      <c r="E73" s="76">
        <v>4231146.6300000008</v>
      </c>
      <c r="F73" s="76">
        <v>504179.87</v>
      </c>
    </row>
    <row r="74" spans="1:6" ht="14.5" x14ac:dyDescent="0.25">
      <c r="A74" s="88" t="s">
        <v>41</v>
      </c>
      <c r="B74" s="59">
        <v>11138.89</v>
      </c>
      <c r="C74" s="85">
        <v>25104.32</v>
      </c>
      <c r="D74" s="76">
        <v>17757.27</v>
      </c>
      <c r="E74" s="76">
        <v>6271.7</v>
      </c>
      <c r="F74" s="76">
        <v>0</v>
      </c>
    </row>
    <row r="75" spans="1:6" ht="12.5" x14ac:dyDescent="0.25">
      <c r="A75" s="88" t="s">
        <v>42</v>
      </c>
      <c r="B75" s="59">
        <v>0</v>
      </c>
      <c r="C75" s="85">
        <v>0</v>
      </c>
      <c r="D75" s="76">
        <v>0</v>
      </c>
      <c r="E75" s="76">
        <v>0</v>
      </c>
      <c r="F75" s="76">
        <v>0</v>
      </c>
    </row>
    <row r="76" spans="1:6" ht="12.5" x14ac:dyDescent="0.25">
      <c r="A76" s="88" t="s">
        <v>43</v>
      </c>
      <c r="B76" s="59">
        <v>131812.60999999999</v>
      </c>
      <c r="C76" s="85">
        <v>143993.76999999999</v>
      </c>
      <c r="D76" s="76">
        <v>168409.87999999998</v>
      </c>
      <c r="E76" s="76">
        <v>178300.77000000002</v>
      </c>
      <c r="F76" s="76">
        <v>0</v>
      </c>
    </row>
    <row r="77" spans="1:6" ht="12.5" x14ac:dyDescent="0.25">
      <c r="A77" s="88"/>
      <c r="B77" s="59"/>
      <c r="C77" s="86"/>
      <c r="D77" s="77"/>
      <c r="E77" s="77"/>
      <c r="F77" s="77"/>
    </row>
    <row r="78" spans="1:6" ht="15" x14ac:dyDescent="0.3">
      <c r="A78" s="92" t="s">
        <v>44</v>
      </c>
      <c r="B78" s="91">
        <f t="shared" ref="B78" si="10">SUM(B79:B87)</f>
        <v>2606257.2569999998</v>
      </c>
      <c r="C78" s="60">
        <v>2165945.4979999997</v>
      </c>
      <c r="D78" s="60">
        <v>2263181.5710000009</v>
      </c>
      <c r="E78" s="60">
        <v>2349448.5660000001</v>
      </c>
      <c r="F78" s="60">
        <v>68122.536000000007</v>
      </c>
    </row>
    <row r="79" spans="1:6" ht="12.5" x14ac:dyDescent="0.25">
      <c r="A79" s="88" t="s">
        <v>35</v>
      </c>
      <c r="B79" s="62">
        <v>15608.700000000003</v>
      </c>
      <c r="C79" s="61">
        <v>22634.715999999997</v>
      </c>
      <c r="D79" s="61">
        <v>16030.2</v>
      </c>
      <c r="E79" s="61">
        <v>17141.045999999998</v>
      </c>
      <c r="F79" s="61">
        <v>1107.8399999999999</v>
      </c>
    </row>
    <row r="80" spans="1:6" ht="12.5" x14ac:dyDescent="0.25">
      <c r="A80" s="88" t="s">
        <v>36</v>
      </c>
      <c r="B80" s="62">
        <v>6411.63</v>
      </c>
      <c r="C80" s="61">
        <v>6109.5100000000011</v>
      </c>
      <c r="D80" s="61">
        <v>5589.4400000000005</v>
      </c>
      <c r="E80" s="61">
        <v>4832.29</v>
      </c>
      <c r="F80" s="61">
        <v>507.43400000000003</v>
      </c>
    </row>
    <row r="81" spans="1:6" ht="14.5" x14ac:dyDescent="0.25">
      <c r="A81" s="88" t="s">
        <v>37</v>
      </c>
      <c r="B81" s="62">
        <v>2560814.2879999997</v>
      </c>
      <c r="C81" s="61">
        <v>2114772.8090000004</v>
      </c>
      <c r="D81" s="61">
        <v>2219949.034</v>
      </c>
      <c r="E81" s="61">
        <v>2311518.7390000001</v>
      </c>
      <c r="F81" s="61">
        <v>65097.616000000002</v>
      </c>
    </row>
    <row r="82" spans="1:6" ht="14.5" x14ac:dyDescent="0.25">
      <c r="A82" s="88" t="s">
        <v>38</v>
      </c>
      <c r="B82" s="62">
        <v>11277.503999999999</v>
      </c>
      <c r="C82" s="61">
        <v>13709.216999999999</v>
      </c>
      <c r="D82" s="61">
        <v>12504.004000000001</v>
      </c>
      <c r="E82" s="61">
        <v>7057.1880000000001</v>
      </c>
      <c r="F82" s="61">
        <v>553.65300000000002</v>
      </c>
    </row>
    <row r="83" spans="1:6" ht="14.5" x14ac:dyDescent="0.25">
      <c r="A83" s="88" t="s">
        <v>39</v>
      </c>
      <c r="B83" s="62">
        <v>0.108</v>
      </c>
      <c r="C83" s="61">
        <v>0</v>
      </c>
      <c r="D83" s="61">
        <v>3.5070000000000001</v>
      </c>
      <c r="E83" s="61">
        <v>7.45</v>
      </c>
      <c r="F83" s="61">
        <v>0</v>
      </c>
    </row>
    <row r="84" spans="1:6" ht="14.5" x14ac:dyDescent="0.25">
      <c r="A84" s="88" t="s">
        <v>40</v>
      </c>
      <c r="B84" s="62">
        <v>11785.738999999998</v>
      </c>
      <c r="C84" s="61">
        <v>8331.0740000000005</v>
      </c>
      <c r="D84" s="61">
        <v>8691.598</v>
      </c>
      <c r="E84" s="61">
        <v>8486.9929999999986</v>
      </c>
      <c r="F84" s="61">
        <v>855.99300000000005</v>
      </c>
    </row>
    <row r="85" spans="1:6" ht="14.5" x14ac:dyDescent="0.25">
      <c r="A85" s="88" t="s">
        <v>41</v>
      </c>
      <c r="B85" s="62">
        <v>26.664000000000001</v>
      </c>
      <c r="C85" s="62">
        <v>51.216000000000001</v>
      </c>
      <c r="D85" s="62">
        <v>36.187999999999995</v>
      </c>
      <c r="E85" s="62">
        <v>12.420000000000002</v>
      </c>
      <c r="F85" s="62">
        <v>0</v>
      </c>
    </row>
    <row r="86" spans="1:6" ht="12.5" x14ac:dyDescent="0.25">
      <c r="A86" s="88" t="s">
        <v>42</v>
      </c>
      <c r="B86" s="62">
        <v>0</v>
      </c>
      <c r="C86" s="61">
        <v>0</v>
      </c>
      <c r="D86" s="61">
        <v>0</v>
      </c>
      <c r="E86" s="61">
        <v>0</v>
      </c>
      <c r="F86" s="61">
        <v>0</v>
      </c>
    </row>
    <row r="87" spans="1:6" ht="12.5" x14ac:dyDescent="0.25">
      <c r="A87" s="88" t="s">
        <v>43</v>
      </c>
      <c r="B87" s="62">
        <v>332.62399999999997</v>
      </c>
      <c r="C87" s="61">
        <v>336.95599999999996</v>
      </c>
      <c r="D87" s="61">
        <v>377.6</v>
      </c>
      <c r="E87" s="61">
        <v>392.43999999999994</v>
      </c>
      <c r="F87" s="61">
        <v>0</v>
      </c>
    </row>
    <row r="88" spans="1:6" ht="12.5" x14ac:dyDescent="0.25">
      <c r="A88" s="88"/>
      <c r="B88" s="62"/>
      <c r="C88" s="62"/>
      <c r="D88" s="62"/>
      <c r="E88" s="62"/>
      <c r="F88" s="62"/>
    </row>
    <row r="89" spans="1:6" ht="12.5" x14ac:dyDescent="0.25">
      <c r="A89" s="88"/>
      <c r="B89" s="63"/>
      <c r="C89" s="63"/>
      <c r="D89" s="63"/>
      <c r="E89" s="63"/>
      <c r="F89" s="63"/>
    </row>
    <row r="90" spans="1:6" ht="15" x14ac:dyDescent="0.3">
      <c r="A90" s="92" t="s">
        <v>77</v>
      </c>
      <c r="B90" s="38">
        <f t="shared" ref="B90" si="11">SUM(B91:B93)</f>
        <v>1055926283.73</v>
      </c>
      <c r="C90" s="84">
        <v>1012560891.1300001</v>
      </c>
      <c r="D90" s="75">
        <v>980817827.87</v>
      </c>
      <c r="E90" s="75">
        <v>979691175.9599998</v>
      </c>
      <c r="F90" s="75">
        <v>82829532.499999985</v>
      </c>
    </row>
    <row r="91" spans="1:6" ht="14.5" x14ac:dyDescent="0.25">
      <c r="A91" s="88" t="s">
        <v>45</v>
      </c>
      <c r="B91" s="59">
        <v>697249084.50999999</v>
      </c>
      <c r="C91" s="85">
        <v>691291579.28999996</v>
      </c>
      <c r="D91" s="76">
        <v>653331288.63</v>
      </c>
      <c r="E91" s="76">
        <v>634618517.31999993</v>
      </c>
      <c r="F91" s="76">
        <v>53072055.849999994</v>
      </c>
    </row>
    <row r="92" spans="1:6" ht="12.5" x14ac:dyDescent="0.25">
      <c r="A92" s="88" t="s">
        <v>75</v>
      </c>
      <c r="B92" s="59">
        <v>358669843.19</v>
      </c>
      <c r="C92" s="85">
        <v>321265269.74000007</v>
      </c>
      <c r="D92" s="76">
        <v>327483633.22000003</v>
      </c>
      <c r="E92" s="76">
        <v>345071056.10999995</v>
      </c>
      <c r="F92" s="76">
        <v>29757373.629999999</v>
      </c>
    </row>
    <row r="93" spans="1:6" ht="12.5" x14ac:dyDescent="0.25">
      <c r="A93" s="88" t="s">
        <v>46</v>
      </c>
      <c r="B93" s="59">
        <v>7356.03</v>
      </c>
      <c r="C93" s="85">
        <v>4042.1000000000004</v>
      </c>
      <c r="D93" s="76">
        <v>2906.0200000000004</v>
      </c>
      <c r="E93" s="76">
        <v>1602.5299999999997</v>
      </c>
      <c r="F93" s="76">
        <v>103.02</v>
      </c>
    </row>
    <row r="94" spans="1:6" ht="12.5" x14ac:dyDescent="0.25">
      <c r="A94" s="88"/>
      <c r="B94" s="59"/>
      <c r="C94" s="86"/>
      <c r="D94" s="77"/>
      <c r="E94" s="77"/>
      <c r="F94" s="77"/>
    </row>
    <row r="95" spans="1:6" ht="15" x14ac:dyDescent="0.3">
      <c r="A95" s="92" t="s">
        <v>47</v>
      </c>
      <c r="B95" s="96">
        <f t="shared" ref="B95" si="12">SUM(B96:B98)</f>
        <v>282328733.41499996</v>
      </c>
      <c r="C95" s="64">
        <v>262650268.41600001</v>
      </c>
      <c r="D95" s="64">
        <v>260087976.15900001</v>
      </c>
      <c r="E95" s="64">
        <v>264947899.875</v>
      </c>
      <c r="F95" s="64">
        <v>22687374.093999997</v>
      </c>
    </row>
    <row r="96" spans="1:6" ht="14.5" x14ac:dyDescent="0.25">
      <c r="A96" s="88" t="s">
        <v>48</v>
      </c>
      <c r="B96" s="66">
        <v>102957111.67299999</v>
      </c>
      <c r="C96" s="65">
        <v>101997741.90000001</v>
      </c>
      <c r="D96" s="65">
        <v>96331818.82100001</v>
      </c>
      <c r="E96" s="65">
        <v>93596125.359000012</v>
      </c>
      <c r="F96" s="65">
        <v>7854138.9040000001</v>
      </c>
    </row>
    <row r="97" spans="1:6" ht="12.5" x14ac:dyDescent="0.25">
      <c r="A97" s="88" t="s">
        <v>76</v>
      </c>
      <c r="B97" s="66">
        <v>179334841.67199999</v>
      </c>
      <c r="C97" s="66">
        <v>160632315.93599999</v>
      </c>
      <c r="D97" s="66">
        <v>163741627.308</v>
      </c>
      <c r="E97" s="66">
        <v>171343761.77599999</v>
      </c>
      <c r="F97" s="66">
        <v>14832720.109999999</v>
      </c>
    </row>
    <row r="98" spans="1:6" ht="14.5" x14ac:dyDescent="0.25">
      <c r="A98" s="88" t="s">
        <v>49</v>
      </c>
      <c r="B98" s="66">
        <v>36780.07</v>
      </c>
      <c r="C98" s="66">
        <v>20210.580000000002</v>
      </c>
      <c r="D98" s="66">
        <v>14530.03</v>
      </c>
      <c r="E98" s="66">
        <v>8012.74</v>
      </c>
      <c r="F98" s="66">
        <v>515.08000000000004</v>
      </c>
    </row>
    <row r="99" spans="1:6" ht="12.5" x14ac:dyDescent="0.25">
      <c r="A99" s="88"/>
      <c r="B99" s="59"/>
      <c r="C99" s="86"/>
      <c r="D99" s="77"/>
      <c r="E99" s="77"/>
      <c r="F99" s="77"/>
    </row>
    <row r="100" spans="1:6" ht="12.5" x14ac:dyDescent="0.25">
      <c r="A100" s="88"/>
      <c r="B100" s="63"/>
      <c r="C100" s="63"/>
      <c r="D100" s="63"/>
      <c r="E100" s="63"/>
      <c r="F100" s="63"/>
    </row>
    <row r="101" spans="1:6" ht="15" x14ac:dyDescent="0.3">
      <c r="A101" s="92" t="s">
        <v>50</v>
      </c>
      <c r="B101" s="38">
        <f t="shared" ref="B101" si="13">SUM(B102:B105)</f>
        <v>257103845.43999994</v>
      </c>
      <c r="C101" s="83">
        <v>254907810.24000004</v>
      </c>
      <c r="D101" s="78">
        <v>402880592.31</v>
      </c>
      <c r="E101" s="78">
        <v>410784966.37</v>
      </c>
      <c r="F101" s="78">
        <v>36437317.289999999</v>
      </c>
    </row>
    <row r="102" spans="1:6" ht="14.5" x14ac:dyDescent="0.25">
      <c r="A102" s="88" t="s">
        <v>51</v>
      </c>
      <c r="B102" s="59">
        <v>249829630.06999993</v>
      </c>
      <c r="C102" s="85">
        <v>245380123.22999999</v>
      </c>
      <c r="D102" s="76">
        <v>394888246</v>
      </c>
      <c r="E102" s="76">
        <v>402078775.26999998</v>
      </c>
      <c r="F102" s="76">
        <v>35758563.299999997</v>
      </c>
    </row>
    <row r="103" spans="1:6" ht="14.5" x14ac:dyDescent="0.25">
      <c r="A103" s="88" t="s">
        <v>52</v>
      </c>
      <c r="B103" s="59">
        <v>7243949.1300000008</v>
      </c>
      <c r="C103" s="85">
        <v>9527687.0099999998</v>
      </c>
      <c r="D103" s="76">
        <v>7992076.3099999996</v>
      </c>
      <c r="E103" s="76">
        <v>8705260.9700000007</v>
      </c>
      <c r="F103" s="76">
        <v>678753.99</v>
      </c>
    </row>
    <row r="104" spans="1:6" ht="14.5" x14ac:dyDescent="0.25">
      <c r="A104" s="88" t="s">
        <v>85</v>
      </c>
      <c r="B104" s="59">
        <v>800</v>
      </c>
      <c r="C104" s="86">
        <v>0</v>
      </c>
      <c r="D104" s="77">
        <v>0</v>
      </c>
      <c r="E104" s="77">
        <v>0</v>
      </c>
      <c r="F104" s="77">
        <v>0</v>
      </c>
    </row>
    <row r="105" spans="1:6" ht="14.5" x14ac:dyDescent="0.25">
      <c r="A105" s="88" t="s">
        <v>81</v>
      </c>
      <c r="B105" s="59">
        <v>29466.240000000002</v>
      </c>
      <c r="C105" s="86">
        <v>0</v>
      </c>
      <c r="D105" s="77">
        <v>270</v>
      </c>
      <c r="E105" s="77">
        <v>930.13</v>
      </c>
      <c r="F105" s="77">
        <v>0</v>
      </c>
    </row>
    <row r="106" spans="1:6" ht="12.5" x14ac:dyDescent="0.25">
      <c r="A106" s="88"/>
      <c r="B106" s="59"/>
      <c r="C106" s="86"/>
      <c r="D106" s="77"/>
      <c r="E106" s="77"/>
      <c r="F106" s="77"/>
    </row>
    <row r="107" spans="1:6" ht="15" x14ac:dyDescent="0.3">
      <c r="A107" s="92" t="s">
        <v>53</v>
      </c>
      <c r="B107" s="91">
        <f t="shared" ref="B107" si="14">SUM(B108:B111)</f>
        <v>41356</v>
      </c>
      <c r="C107" s="60">
        <v>43943</v>
      </c>
      <c r="D107" s="60">
        <v>64231</v>
      </c>
      <c r="E107" s="60">
        <v>67113</v>
      </c>
      <c r="F107" s="60">
        <v>6072</v>
      </c>
    </row>
    <row r="108" spans="1:6" ht="14.5" x14ac:dyDescent="0.25">
      <c r="A108" s="88" t="s">
        <v>51</v>
      </c>
      <c r="B108" s="62">
        <v>29014</v>
      </c>
      <c r="C108" s="61">
        <v>30364</v>
      </c>
      <c r="D108" s="61">
        <v>52749</v>
      </c>
      <c r="E108" s="61">
        <v>53916</v>
      </c>
      <c r="F108" s="61">
        <v>4993</v>
      </c>
    </row>
    <row r="109" spans="1:6" ht="14.5" x14ac:dyDescent="0.25">
      <c r="A109" s="88" t="s">
        <v>52</v>
      </c>
      <c r="B109" s="62">
        <v>12326</v>
      </c>
      <c r="C109" s="61">
        <v>13579</v>
      </c>
      <c r="D109" s="61">
        <v>11479</v>
      </c>
      <c r="E109" s="61">
        <v>13196</v>
      </c>
      <c r="F109" s="61">
        <v>1079</v>
      </c>
    </row>
    <row r="110" spans="1:6" ht="14.5" x14ac:dyDescent="0.25">
      <c r="A110" s="88" t="s">
        <v>85</v>
      </c>
      <c r="B110" s="62">
        <v>2</v>
      </c>
      <c r="C110" s="61">
        <v>0</v>
      </c>
      <c r="D110" s="61">
        <v>0</v>
      </c>
      <c r="E110" s="61">
        <v>0</v>
      </c>
      <c r="F110" s="61">
        <v>0</v>
      </c>
    </row>
    <row r="111" spans="1:6" ht="14.5" x14ac:dyDescent="0.25">
      <c r="A111" s="88" t="s">
        <v>81</v>
      </c>
      <c r="B111" s="62">
        <v>14</v>
      </c>
      <c r="C111" s="61">
        <v>0</v>
      </c>
      <c r="D111" s="61">
        <v>3</v>
      </c>
      <c r="E111" s="61">
        <v>1</v>
      </c>
      <c r="F111" s="61">
        <v>0</v>
      </c>
    </row>
    <row r="112" spans="1:6" ht="12.5" x14ac:dyDescent="0.25">
      <c r="A112" s="88"/>
      <c r="B112" s="62"/>
      <c r="C112" s="61"/>
      <c r="D112" s="61"/>
      <c r="E112" s="61"/>
      <c r="F112" s="61"/>
    </row>
    <row r="113" spans="1:7" ht="12.5" x14ac:dyDescent="0.25">
      <c r="A113" s="88"/>
      <c r="B113" s="62"/>
      <c r="C113" s="61"/>
      <c r="D113" s="61"/>
      <c r="E113" s="61"/>
      <c r="F113" s="61"/>
    </row>
    <row r="114" spans="1:7" ht="15" x14ac:dyDescent="0.3">
      <c r="A114" s="92" t="s">
        <v>54</v>
      </c>
      <c r="B114" s="38">
        <v>1326748.8999999999</v>
      </c>
      <c r="C114" s="83">
        <v>1481955.98</v>
      </c>
      <c r="D114" s="38">
        <v>670877.53</v>
      </c>
      <c r="E114" s="38">
        <v>323629.46000000008</v>
      </c>
      <c r="F114" s="38">
        <v>10748.85</v>
      </c>
      <c r="G114" s="55"/>
    </row>
    <row r="115" spans="1:7" x14ac:dyDescent="0.3">
      <c r="A115" s="92"/>
      <c r="B115" s="38"/>
      <c r="C115" s="83"/>
      <c r="D115" s="38"/>
      <c r="E115" s="38"/>
      <c r="F115" s="38"/>
    </row>
    <row r="116" spans="1:7" x14ac:dyDescent="0.3">
      <c r="A116" s="92"/>
      <c r="B116" s="38"/>
      <c r="C116" s="83"/>
      <c r="D116" s="38"/>
      <c r="E116" s="38"/>
      <c r="F116" s="38"/>
    </row>
    <row r="117" spans="1:7" x14ac:dyDescent="0.3">
      <c r="A117" s="92" t="s">
        <v>73</v>
      </c>
      <c r="B117" s="90">
        <v>1.72</v>
      </c>
      <c r="C117" s="67">
        <v>1.99</v>
      </c>
      <c r="D117" s="67">
        <v>1.68</v>
      </c>
      <c r="E117" s="67">
        <v>1.74</v>
      </c>
      <c r="F117" s="103">
        <v>2.0299999999999998</v>
      </c>
      <c r="G117" s="100"/>
    </row>
    <row r="118" spans="1:7" ht="14.5" x14ac:dyDescent="0.35">
      <c r="A118" s="52"/>
      <c r="B118" s="94"/>
      <c r="C118" s="52"/>
      <c r="D118" s="52"/>
      <c r="E118" s="52"/>
      <c r="F118" s="52"/>
      <c r="G118" s="101"/>
    </row>
    <row r="120" spans="1:7" ht="14.5" x14ac:dyDescent="0.25">
      <c r="A120" s="68" t="s">
        <v>55</v>
      </c>
    </row>
    <row r="121" spans="1:7" ht="14.5" x14ac:dyDescent="0.25">
      <c r="A121" s="68" t="s">
        <v>74</v>
      </c>
    </row>
    <row r="122" spans="1:7" ht="14.5" x14ac:dyDescent="0.25">
      <c r="A122" s="68" t="s">
        <v>57</v>
      </c>
    </row>
    <row r="123" spans="1:7" ht="14.5" x14ac:dyDescent="0.25">
      <c r="A123" s="68" t="s">
        <v>58</v>
      </c>
    </row>
    <row r="124" spans="1:7" ht="14.5" x14ac:dyDescent="0.25">
      <c r="A124" s="68" t="s">
        <v>59</v>
      </c>
    </row>
    <row r="125" spans="1:7" ht="14.5" x14ac:dyDescent="0.25">
      <c r="A125" s="68" t="s">
        <v>60</v>
      </c>
    </row>
    <row r="126" spans="1:7" ht="14.5" x14ac:dyDescent="0.25">
      <c r="A126" s="68" t="s">
        <v>61</v>
      </c>
    </row>
    <row r="127" spans="1:7" ht="14.5" x14ac:dyDescent="0.25">
      <c r="A127" s="68" t="s">
        <v>62</v>
      </c>
    </row>
    <row r="128" spans="1:7" ht="14.5" x14ac:dyDescent="0.25">
      <c r="A128" s="68" t="s">
        <v>63</v>
      </c>
    </row>
    <row r="129" spans="1:1" ht="14.5" x14ac:dyDescent="0.25">
      <c r="A129" s="68" t="s">
        <v>64</v>
      </c>
    </row>
    <row r="130" spans="1:1" ht="14.5" x14ac:dyDescent="0.25">
      <c r="A130" s="68" t="s">
        <v>65</v>
      </c>
    </row>
    <row r="131" spans="1:1" ht="14.5" x14ac:dyDescent="0.25">
      <c r="A131" s="68" t="s">
        <v>66</v>
      </c>
    </row>
    <row r="132" spans="1:1" ht="14.5" x14ac:dyDescent="0.25">
      <c r="A132" s="68" t="s">
        <v>67</v>
      </c>
    </row>
    <row r="133" spans="1:1" ht="14.5" x14ac:dyDescent="0.25">
      <c r="A133" s="68" t="s">
        <v>68</v>
      </c>
    </row>
    <row r="134" spans="1:1" ht="14.5" x14ac:dyDescent="0.25">
      <c r="A134" s="68" t="s">
        <v>69</v>
      </c>
    </row>
    <row r="135" spans="1:1" ht="14.5" x14ac:dyDescent="0.25">
      <c r="A135" s="68" t="s">
        <v>70</v>
      </c>
    </row>
    <row r="136" spans="1:1" ht="14.5" x14ac:dyDescent="0.25">
      <c r="A136" s="68" t="s">
        <v>82</v>
      </c>
    </row>
    <row r="137" spans="1:1" ht="14.5" x14ac:dyDescent="0.25">
      <c r="A137" s="68" t="s">
        <v>86</v>
      </c>
    </row>
    <row r="138" spans="1:1" ht="12.5" x14ac:dyDescent="0.25">
      <c r="A138" s="69"/>
    </row>
    <row r="139" spans="1:1" x14ac:dyDescent="0.3">
      <c r="A139" s="70" t="s">
        <v>71</v>
      </c>
    </row>
    <row r="141" spans="1:1" ht="12.5" x14ac:dyDescent="0.25">
      <c r="A141" s="49"/>
    </row>
    <row r="142" spans="1:1" ht="12.5" x14ac:dyDescent="0.25">
      <c r="A142" s="49"/>
    </row>
    <row r="143" spans="1:1" ht="12.5" x14ac:dyDescent="0.25">
      <c r="A143" s="49"/>
    </row>
    <row r="144" spans="1:1" ht="14.5" x14ac:dyDescent="0.25">
      <c r="A144" s="68"/>
    </row>
    <row r="145" spans="1:1" ht="14.5" x14ac:dyDescent="0.25">
      <c r="A145" s="68"/>
    </row>
    <row r="146" spans="1:1" ht="14.5" x14ac:dyDescent="0.25">
      <c r="A146" s="68"/>
    </row>
    <row r="147" spans="1:1" ht="14.5" x14ac:dyDescent="0.25">
      <c r="A147" s="68"/>
    </row>
    <row r="148" spans="1:1" ht="14.5" x14ac:dyDescent="0.25">
      <c r="A148" s="68"/>
    </row>
    <row r="149" spans="1:1" ht="14.5" x14ac:dyDescent="0.25">
      <c r="A149" s="68"/>
    </row>
    <row r="150" spans="1:1" ht="14.5" x14ac:dyDescent="0.25">
      <c r="A150" s="68"/>
    </row>
    <row r="151" spans="1:1" ht="14.5" x14ac:dyDescent="0.25">
      <c r="A151" s="68"/>
    </row>
    <row r="152" spans="1:1" ht="14.5" x14ac:dyDescent="0.25">
      <c r="A152" s="68"/>
    </row>
    <row r="153" spans="1:1" ht="14.5" x14ac:dyDescent="0.25">
      <c r="A153" s="68"/>
    </row>
    <row r="154" spans="1:1" ht="14.5" x14ac:dyDescent="0.25">
      <c r="A154" s="68"/>
    </row>
    <row r="155" spans="1:1" ht="14.5" x14ac:dyDescent="0.25">
      <c r="A155" s="68"/>
    </row>
    <row r="156" spans="1:1" ht="14.5" x14ac:dyDescent="0.25">
      <c r="A156" s="68"/>
    </row>
  </sheetData>
  <mergeCells count="2">
    <mergeCell ref="A1:B1"/>
    <mergeCell ref="A2:B2"/>
  </mergeCells>
  <pageMargins left="0.7" right="0.7" top="0.75" bottom="0.75" header="0.3" footer="0.3"/>
  <customProperties>
    <customPr name="EpmWorksheetKeyString_GUID" r:id="rId1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698EFC-47BC-4F8D-8AC9-F3E319F8EDE2}">
  <dimension ref="A1:M151"/>
  <sheetViews>
    <sheetView zoomScale="75" zoomScaleNormal="75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38" sqref="A38"/>
    </sheetView>
  </sheetViews>
  <sheetFormatPr defaultRowHeight="13" x14ac:dyDescent="0.3"/>
  <cols>
    <col min="1" max="1" width="85.08984375" style="34" customWidth="1"/>
    <col min="2" max="13" width="16.6328125" style="4" customWidth="1"/>
    <col min="14" max="32" width="9.1796875" style="4"/>
    <col min="33" max="33" width="69.453125" style="4" customWidth="1"/>
    <col min="34" max="43" width="12.54296875" style="4" customWidth="1"/>
    <col min="44" max="288" width="9.1796875" style="4"/>
    <col min="289" max="289" width="69.453125" style="4" customWidth="1"/>
    <col min="290" max="299" width="12.54296875" style="4" customWidth="1"/>
    <col min="300" max="544" width="9.1796875" style="4"/>
    <col min="545" max="545" width="69.453125" style="4" customWidth="1"/>
    <col min="546" max="555" width="12.54296875" style="4" customWidth="1"/>
    <col min="556" max="800" width="9.1796875" style="4"/>
    <col min="801" max="801" width="69.453125" style="4" customWidth="1"/>
    <col min="802" max="811" width="12.54296875" style="4" customWidth="1"/>
    <col min="812" max="1056" width="9.1796875" style="4"/>
    <col min="1057" max="1057" width="69.453125" style="4" customWidth="1"/>
    <col min="1058" max="1067" width="12.54296875" style="4" customWidth="1"/>
    <col min="1068" max="1312" width="9.1796875" style="4"/>
    <col min="1313" max="1313" width="69.453125" style="4" customWidth="1"/>
    <col min="1314" max="1323" width="12.54296875" style="4" customWidth="1"/>
    <col min="1324" max="1568" width="9.1796875" style="4"/>
    <col min="1569" max="1569" width="69.453125" style="4" customWidth="1"/>
    <col min="1570" max="1579" width="12.54296875" style="4" customWidth="1"/>
    <col min="1580" max="1824" width="9.1796875" style="4"/>
    <col min="1825" max="1825" width="69.453125" style="4" customWidth="1"/>
    <col min="1826" max="1835" width="12.54296875" style="4" customWidth="1"/>
    <col min="1836" max="2080" width="9.1796875" style="4"/>
    <col min="2081" max="2081" width="69.453125" style="4" customWidth="1"/>
    <col min="2082" max="2091" width="12.54296875" style="4" customWidth="1"/>
    <col min="2092" max="2336" width="9.1796875" style="4"/>
    <col min="2337" max="2337" width="69.453125" style="4" customWidth="1"/>
    <col min="2338" max="2347" width="12.54296875" style="4" customWidth="1"/>
    <col min="2348" max="2592" width="9.1796875" style="4"/>
    <col min="2593" max="2593" width="69.453125" style="4" customWidth="1"/>
    <col min="2594" max="2603" width="12.54296875" style="4" customWidth="1"/>
    <col min="2604" max="2848" width="9.1796875" style="4"/>
    <col min="2849" max="2849" width="69.453125" style="4" customWidth="1"/>
    <col min="2850" max="2859" width="12.54296875" style="4" customWidth="1"/>
    <col min="2860" max="3104" width="9.1796875" style="4"/>
    <col min="3105" max="3105" width="69.453125" style="4" customWidth="1"/>
    <col min="3106" max="3115" width="12.54296875" style="4" customWidth="1"/>
    <col min="3116" max="3360" width="9.1796875" style="4"/>
    <col min="3361" max="3361" width="69.453125" style="4" customWidth="1"/>
    <col min="3362" max="3371" width="12.54296875" style="4" customWidth="1"/>
    <col min="3372" max="3616" width="9.1796875" style="4"/>
    <col min="3617" max="3617" width="69.453125" style="4" customWidth="1"/>
    <col min="3618" max="3627" width="12.54296875" style="4" customWidth="1"/>
    <col min="3628" max="3872" width="9.1796875" style="4"/>
    <col min="3873" max="3873" width="69.453125" style="4" customWidth="1"/>
    <col min="3874" max="3883" width="12.54296875" style="4" customWidth="1"/>
    <col min="3884" max="4128" width="9.1796875" style="4"/>
    <col min="4129" max="4129" width="69.453125" style="4" customWidth="1"/>
    <col min="4130" max="4139" width="12.54296875" style="4" customWidth="1"/>
    <col min="4140" max="4384" width="9.1796875" style="4"/>
    <col min="4385" max="4385" width="69.453125" style="4" customWidth="1"/>
    <col min="4386" max="4395" width="12.54296875" style="4" customWidth="1"/>
    <col min="4396" max="4640" width="9.1796875" style="4"/>
    <col min="4641" max="4641" width="69.453125" style="4" customWidth="1"/>
    <col min="4642" max="4651" width="12.54296875" style="4" customWidth="1"/>
    <col min="4652" max="4896" width="9.1796875" style="4"/>
    <col min="4897" max="4897" width="69.453125" style="4" customWidth="1"/>
    <col min="4898" max="4907" width="12.54296875" style="4" customWidth="1"/>
    <col min="4908" max="5152" width="9.1796875" style="4"/>
    <col min="5153" max="5153" width="69.453125" style="4" customWidth="1"/>
    <col min="5154" max="5163" width="12.54296875" style="4" customWidth="1"/>
    <col min="5164" max="5408" width="9.1796875" style="4"/>
    <col min="5409" max="5409" width="69.453125" style="4" customWidth="1"/>
    <col min="5410" max="5419" width="12.54296875" style="4" customWidth="1"/>
    <col min="5420" max="5664" width="9.1796875" style="4"/>
    <col min="5665" max="5665" width="69.453125" style="4" customWidth="1"/>
    <col min="5666" max="5675" width="12.54296875" style="4" customWidth="1"/>
    <col min="5676" max="5920" width="9.1796875" style="4"/>
    <col min="5921" max="5921" width="69.453125" style="4" customWidth="1"/>
    <col min="5922" max="5931" width="12.54296875" style="4" customWidth="1"/>
    <col min="5932" max="6176" width="9.1796875" style="4"/>
    <col min="6177" max="6177" width="69.453125" style="4" customWidth="1"/>
    <col min="6178" max="6187" width="12.54296875" style="4" customWidth="1"/>
    <col min="6188" max="6432" width="9.1796875" style="4"/>
    <col min="6433" max="6433" width="69.453125" style="4" customWidth="1"/>
    <col min="6434" max="6443" width="12.54296875" style="4" customWidth="1"/>
    <col min="6444" max="6688" width="9.1796875" style="4"/>
    <col min="6689" max="6689" width="69.453125" style="4" customWidth="1"/>
    <col min="6690" max="6699" width="12.54296875" style="4" customWidth="1"/>
    <col min="6700" max="6944" width="9.1796875" style="4"/>
    <col min="6945" max="6945" width="69.453125" style="4" customWidth="1"/>
    <col min="6946" max="6955" width="12.54296875" style="4" customWidth="1"/>
    <col min="6956" max="7200" width="9.1796875" style="4"/>
    <col min="7201" max="7201" width="69.453125" style="4" customWidth="1"/>
    <col min="7202" max="7211" width="12.54296875" style="4" customWidth="1"/>
    <col min="7212" max="7456" width="9.1796875" style="4"/>
    <col min="7457" max="7457" width="69.453125" style="4" customWidth="1"/>
    <col min="7458" max="7467" width="12.54296875" style="4" customWidth="1"/>
    <col min="7468" max="7712" width="9.1796875" style="4"/>
    <col min="7713" max="7713" width="69.453125" style="4" customWidth="1"/>
    <col min="7714" max="7723" width="12.54296875" style="4" customWidth="1"/>
    <col min="7724" max="7968" width="9.1796875" style="4"/>
    <col min="7969" max="7969" width="69.453125" style="4" customWidth="1"/>
    <col min="7970" max="7979" width="12.54296875" style="4" customWidth="1"/>
    <col min="7980" max="8224" width="9.1796875" style="4"/>
    <col min="8225" max="8225" width="69.453125" style="4" customWidth="1"/>
    <col min="8226" max="8235" width="12.54296875" style="4" customWidth="1"/>
    <col min="8236" max="8480" width="9.1796875" style="4"/>
    <col min="8481" max="8481" width="69.453125" style="4" customWidth="1"/>
    <col min="8482" max="8491" width="12.54296875" style="4" customWidth="1"/>
    <col min="8492" max="8736" width="9.1796875" style="4"/>
    <col min="8737" max="8737" width="69.453125" style="4" customWidth="1"/>
    <col min="8738" max="8747" width="12.54296875" style="4" customWidth="1"/>
    <col min="8748" max="8992" width="9.1796875" style="4"/>
    <col min="8993" max="8993" width="69.453125" style="4" customWidth="1"/>
    <col min="8994" max="9003" width="12.54296875" style="4" customWidth="1"/>
    <col min="9004" max="9248" width="9.1796875" style="4"/>
    <col min="9249" max="9249" width="69.453125" style="4" customWidth="1"/>
    <col min="9250" max="9259" width="12.54296875" style="4" customWidth="1"/>
    <col min="9260" max="9504" width="9.1796875" style="4"/>
    <col min="9505" max="9505" width="69.453125" style="4" customWidth="1"/>
    <col min="9506" max="9515" width="12.54296875" style="4" customWidth="1"/>
    <col min="9516" max="9760" width="9.1796875" style="4"/>
    <col min="9761" max="9761" width="69.453125" style="4" customWidth="1"/>
    <col min="9762" max="9771" width="12.54296875" style="4" customWidth="1"/>
    <col min="9772" max="10016" width="9.1796875" style="4"/>
    <col min="10017" max="10017" width="69.453125" style="4" customWidth="1"/>
    <col min="10018" max="10027" width="12.54296875" style="4" customWidth="1"/>
    <col min="10028" max="10272" width="9.1796875" style="4"/>
    <col min="10273" max="10273" width="69.453125" style="4" customWidth="1"/>
    <col min="10274" max="10283" width="12.54296875" style="4" customWidth="1"/>
    <col min="10284" max="10528" width="9.1796875" style="4"/>
    <col min="10529" max="10529" width="69.453125" style="4" customWidth="1"/>
    <col min="10530" max="10539" width="12.54296875" style="4" customWidth="1"/>
    <col min="10540" max="10784" width="9.1796875" style="4"/>
    <col min="10785" max="10785" width="69.453125" style="4" customWidth="1"/>
    <col min="10786" max="10795" width="12.54296875" style="4" customWidth="1"/>
    <col min="10796" max="11040" width="9.1796875" style="4"/>
    <col min="11041" max="11041" width="69.453125" style="4" customWidth="1"/>
    <col min="11042" max="11051" width="12.54296875" style="4" customWidth="1"/>
    <col min="11052" max="11296" width="9.1796875" style="4"/>
    <col min="11297" max="11297" width="69.453125" style="4" customWidth="1"/>
    <col min="11298" max="11307" width="12.54296875" style="4" customWidth="1"/>
    <col min="11308" max="11552" width="9.1796875" style="4"/>
    <col min="11553" max="11553" width="69.453125" style="4" customWidth="1"/>
    <col min="11554" max="11563" width="12.54296875" style="4" customWidth="1"/>
    <col min="11564" max="11808" width="9.1796875" style="4"/>
    <col min="11809" max="11809" width="69.453125" style="4" customWidth="1"/>
    <col min="11810" max="11819" width="12.54296875" style="4" customWidth="1"/>
    <col min="11820" max="12064" width="9.1796875" style="4"/>
    <col min="12065" max="12065" width="69.453125" style="4" customWidth="1"/>
    <col min="12066" max="12075" width="12.54296875" style="4" customWidth="1"/>
    <col min="12076" max="12320" width="9.1796875" style="4"/>
    <col min="12321" max="12321" width="69.453125" style="4" customWidth="1"/>
    <col min="12322" max="12331" width="12.54296875" style="4" customWidth="1"/>
    <col min="12332" max="12576" width="9.1796875" style="4"/>
    <col min="12577" max="12577" width="69.453125" style="4" customWidth="1"/>
    <col min="12578" max="12587" width="12.54296875" style="4" customWidth="1"/>
    <col min="12588" max="12832" width="9.1796875" style="4"/>
    <col min="12833" max="12833" width="69.453125" style="4" customWidth="1"/>
    <col min="12834" max="12843" width="12.54296875" style="4" customWidth="1"/>
    <col min="12844" max="13088" width="9.1796875" style="4"/>
    <col min="13089" max="13089" width="69.453125" style="4" customWidth="1"/>
    <col min="13090" max="13099" width="12.54296875" style="4" customWidth="1"/>
    <col min="13100" max="13344" width="9.1796875" style="4"/>
    <col min="13345" max="13345" width="69.453125" style="4" customWidth="1"/>
    <col min="13346" max="13355" width="12.54296875" style="4" customWidth="1"/>
    <col min="13356" max="13600" width="9.1796875" style="4"/>
    <col min="13601" max="13601" width="69.453125" style="4" customWidth="1"/>
    <col min="13602" max="13611" width="12.54296875" style="4" customWidth="1"/>
    <col min="13612" max="13856" width="9.1796875" style="4"/>
    <col min="13857" max="13857" width="69.453125" style="4" customWidth="1"/>
    <col min="13858" max="13867" width="12.54296875" style="4" customWidth="1"/>
    <col min="13868" max="14112" width="9.1796875" style="4"/>
    <col min="14113" max="14113" width="69.453125" style="4" customWidth="1"/>
    <col min="14114" max="14123" width="12.54296875" style="4" customWidth="1"/>
    <col min="14124" max="14368" width="9.1796875" style="4"/>
    <col min="14369" max="14369" width="69.453125" style="4" customWidth="1"/>
    <col min="14370" max="14379" width="12.54296875" style="4" customWidth="1"/>
    <col min="14380" max="14624" width="9.1796875" style="4"/>
    <col min="14625" max="14625" width="69.453125" style="4" customWidth="1"/>
    <col min="14626" max="14635" width="12.54296875" style="4" customWidth="1"/>
    <col min="14636" max="14880" width="9.1796875" style="4"/>
    <col min="14881" max="14881" width="69.453125" style="4" customWidth="1"/>
    <col min="14882" max="14891" width="12.54296875" style="4" customWidth="1"/>
    <col min="14892" max="15136" width="9.1796875" style="4"/>
    <col min="15137" max="15137" width="69.453125" style="4" customWidth="1"/>
    <col min="15138" max="15147" width="12.54296875" style="4" customWidth="1"/>
    <col min="15148" max="15392" width="9.1796875" style="4"/>
    <col min="15393" max="15393" width="69.453125" style="4" customWidth="1"/>
    <col min="15394" max="15403" width="12.54296875" style="4" customWidth="1"/>
    <col min="15404" max="15648" width="9.1796875" style="4"/>
    <col min="15649" max="15649" width="69.453125" style="4" customWidth="1"/>
    <col min="15650" max="15659" width="12.54296875" style="4" customWidth="1"/>
    <col min="15660" max="15904" width="9.1796875" style="4"/>
    <col min="15905" max="15905" width="69.453125" style="4" customWidth="1"/>
    <col min="15906" max="15915" width="12.54296875" style="4" customWidth="1"/>
    <col min="15916" max="16324" width="9.1796875" style="4"/>
    <col min="16325" max="16327" width="9.1796875" style="4" customWidth="1"/>
    <col min="16328" max="16384" width="9.1796875" style="4"/>
  </cols>
  <sheetData>
    <row r="1" spans="1:13" s="1" customFormat="1" ht="26.25" customHeight="1" x14ac:dyDescent="0.5">
      <c r="A1" s="106" t="s">
        <v>0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</row>
    <row r="2" spans="1:13" s="1" customFormat="1" ht="40.5" customHeight="1" x14ac:dyDescent="0.5">
      <c r="A2" s="107" t="s">
        <v>78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</row>
    <row r="3" spans="1:13" ht="9.75" customHeight="1" x14ac:dyDescent="0.3"/>
    <row r="4" spans="1:13" x14ac:dyDescent="0.3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1:13" s="7" customFormat="1" ht="15.5" x14ac:dyDescent="0.35">
      <c r="A5" s="5"/>
      <c r="B5" s="6">
        <v>44592</v>
      </c>
      <c r="C5" s="6">
        <v>44620</v>
      </c>
      <c r="D5" s="6">
        <v>44651</v>
      </c>
      <c r="E5" s="6">
        <v>44681</v>
      </c>
      <c r="F5" s="6">
        <v>44712</v>
      </c>
      <c r="G5" s="6">
        <v>44742</v>
      </c>
      <c r="H5" s="6">
        <v>44773</v>
      </c>
      <c r="I5" s="6">
        <v>44804</v>
      </c>
      <c r="J5" s="6">
        <v>44834</v>
      </c>
      <c r="K5" s="6">
        <v>44865</v>
      </c>
      <c r="L5" s="6">
        <v>44895</v>
      </c>
      <c r="M5" s="6">
        <v>44926</v>
      </c>
    </row>
    <row r="6" spans="1:13" ht="12.5" x14ac:dyDescent="0.25">
      <c r="A6" s="8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</row>
    <row r="7" spans="1:13" ht="12.5" x14ac:dyDescent="0.25">
      <c r="A7" s="10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</row>
    <row r="8" spans="1:13" ht="15" x14ac:dyDescent="0.3">
      <c r="A8" s="12" t="s">
        <v>1</v>
      </c>
      <c r="B8" s="13">
        <f t="shared" ref="B8:C8" si="0">SUM(B9:B13)</f>
        <v>336048505.66000003</v>
      </c>
      <c r="C8" s="13">
        <f t="shared" si="0"/>
        <v>507880363.81999999</v>
      </c>
      <c r="D8" s="13">
        <f t="shared" ref="D8:E8" si="1">SUM(D9:D13)</f>
        <v>187084055.75999999</v>
      </c>
      <c r="E8" s="13">
        <f t="shared" si="1"/>
        <v>208300340.01000002</v>
      </c>
      <c r="F8" s="13">
        <f t="shared" ref="F8:G8" si="2">SUM(F9:F13)</f>
        <v>213768424.05000001</v>
      </c>
      <c r="G8" s="13">
        <f t="shared" si="2"/>
        <v>250444881.22</v>
      </c>
      <c r="H8" s="13">
        <f t="shared" ref="H8:I8" si="3">SUM(H9:H13)</f>
        <v>255379794.30000001</v>
      </c>
      <c r="I8" s="13">
        <f t="shared" si="3"/>
        <v>275074592.12</v>
      </c>
      <c r="J8" s="13">
        <f t="shared" ref="J8:K8" si="4">SUM(J9:J13)</f>
        <v>281661541.05000001</v>
      </c>
      <c r="K8" s="13">
        <f t="shared" si="4"/>
        <v>269198602.42000002</v>
      </c>
      <c r="L8" s="13">
        <f t="shared" ref="L8:M8" si="5">SUM(L9:L13)</f>
        <v>279769216.63</v>
      </c>
      <c r="M8" s="13">
        <f t="shared" si="5"/>
        <v>298281912.82999998</v>
      </c>
    </row>
    <row r="9" spans="1:13" ht="12.5" x14ac:dyDescent="0.25">
      <c r="A9" s="14" t="s">
        <v>2</v>
      </c>
      <c r="B9" s="15">
        <f t="shared" ref="B9:C9" si="6">B20</f>
        <v>89138851.369999975</v>
      </c>
      <c r="C9" s="15">
        <f t="shared" si="6"/>
        <v>68114608.179999992</v>
      </c>
      <c r="D9" s="15">
        <f t="shared" ref="D9:E9" si="7">D20</f>
        <v>58363741.649999999</v>
      </c>
      <c r="E9" s="15">
        <f t="shared" si="7"/>
        <v>64377680.730000004</v>
      </c>
      <c r="F9" s="15">
        <f t="shared" ref="F9:G9" si="8">F20</f>
        <v>61903785.969999999</v>
      </c>
      <c r="G9" s="15">
        <f t="shared" si="8"/>
        <v>62638345.689999998</v>
      </c>
      <c r="H9" s="15">
        <f t="shared" ref="H9:I9" si="9">H20</f>
        <v>63685990.929999992</v>
      </c>
      <c r="I9" s="15">
        <f t="shared" si="9"/>
        <v>65260815.270000003</v>
      </c>
      <c r="J9" s="15">
        <f t="shared" ref="J9:K9" si="10">J20</f>
        <v>71074453.249999985</v>
      </c>
      <c r="K9" s="15">
        <f t="shared" si="10"/>
        <v>70025891.430000007</v>
      </c>
      <c r="L9" s="15">
        <f t="shared" ref="L9:M9" si="11">L20</f>
        <v>70553228.50999999</v>
      </c>
      <c r="M9" s="15">
        <f t="shared" si="11"/>
        <v>77288474.950000003</v>
      </c>
    </row>
    <row r="10" spans="1:13" ht="12.5" x14ac:dyDescent="0.25">
      <c r="A10" s="14" t="s">
        <v>3</v>
      </c>
      <c r="B10" s="15">
        <f t="shared" ref="B10:C10" si="12">B67</f>
        <v>120195307.82000001</v>
      </c>
      <c r="C10" s="15">
        <f t="shared" si="12"/>
        <v>321001873.71999997</v>
      </c>
      <c r="D10" s="15">
        <f t="shared" ref="D10:E10" si="13">D67</f>
        <v>12238845.989999998</v>
      </c>
      <c r="E10" s="15">
        <f t="shared" si="13"/>
        <v>22326257.25</v>
      </c>
      <c r="F10" s="15">
        <f t="shared" ref="F10:G10" si="14">F67</f>
        <v>33107722.43</v>
      </c>
      <c r="G10" s="15">
        <f t="shared" si="14"/>
        <v>68268171.920000002</v>
      </c>
      <c r="H10" s="15">
        <f t="shared" ref="H10:I10" si="15">H67</f>
        <v>85905517.570000023</v>
      </c>
      <c r="I10" s="15">
        <f t="shared" si="15"/>
        <v>97696034.060000002</v>
      </c>
      <c r="J10" s="15">
        <f t="shared" ref="J10:K10" si="16">J67</f>
        <v>97098629.520000011</v>
      </c>
      <c r="K10" s="15">
        <f t="shared" si="16"/>
        <v>91442886.159999996</v>
      </c>
      <c r="L10" s="15">
        <f t="shared" ref="L10:M10" si="17">L67</f>
        <v>101639394.27999999</v>
      </c>
      <c r="M10" s="15">
        <f t="shared" si="17"/>
        <v>116290780.72000001</v>
      </c>
    </row>
    <row r="11" spans="1:13" ht="12.5" x14ac:dyDescent="0.25">
      <c r="A11" s="14" t="s">
        <v>4</v>
      </c>
      <c r="B11" s="15">
        <f t="shared" ref="B11:C11" si="18">B90</f>
        <v>99221870.299999997</v>
      </c>
      <c r="C11" s="15">
        <f t="shared" si="18"/>
        <v>101561790.31999999</v>
      </c>
      <c r="D11" s="15">
        <f t="shared" ref="D11:E11" si="19">D90</f>
        <v>93544921.939999998</v>
      </c>
      <c r="E11" s="15">
        <f t="shared" si="19"/>
        <v>101248338.44000001</v>
      </c>
      <c r="F11" s="15">
        <f t="shared" ref="F11:G11" si="20">F90</f>
        <v>90753480.780000001</v>
      </c>
      <c r="G11" s="15">
        <f t="shared" si="20"/>
        <v>95867640.679999992</v>
      </c>
      <c r="H11" s="15">
        <f t="shared" ref="H11:I11" si="21">H90</f>
        <v>84431084.610000014</v>
      </c>
      <c r="I11" s="15">
        <f t="shared" si="21"/>
        <v>85886440.739999995</v>
      </c>
      <c r="J11" s="15">
        <f t="shared" ref="J11:K11" si="22">J90</f>
        <v>94915559.849999994</v>
      </c>
      <c r="K11" s="15">
        <f t="shared" si="22"/>
        <v>87663621.959999993</v>
      </c>
      <c r="L11" s="15">
        <f t="shared" ref="L11:M11" si="23">L90</f>
        <v>85418351.870000005</v>
      </c>
      <c r="M11" s="15">
        <f t="shared" si="23"/>
        <v>83589985.459999993</v>
      </c>
    </row>
    <row r="12" spans="1:13" ht="12.5" x14ac:dyDescent="0.25">
      <c r="A12" s="14" t="s">
        <v>5</v>
      </c>
      <c r="B12" s="15">
        <f t="shared" ref="B12:C12" si="24">B101</f>
        <v>27435609.789999999</v>
      </c>
      <c r="C12" s="15">
        <f t="shared" si="24"/>
        <v>17184575.359999999</v>
      </c>
      <c r="D12" s="15">
        <f t="shared" ref="D12:E12" si="25">D101</f>
        <v>22871421.600000001</v>
      </c>
      <c r="E12" s="15">
        <f t="shared" si="25"/>
        <v>20271816.979999997</v>
      </c>
      <c r="F12" s="15">
        <f t="shared" ref="F12:G12" si="26">F101</f>
        <v>27940413.25</v>
      </c>
      <c r="G12" s="15">
        <f t="shared" si="26"/>
        <v>23574527.050000001</v>
      </c>
      <c r="H12" s="15">
        <f t="shared" ref="H12:I12" si="27">H101</f>
        <v>21315331.469999999</v>
      </c>
      <c r="I12" s="15">
        <f t="shared" si="27"/>
        <v>26177163.009999998</v>
      </c>
      <c r="J12" s="15">
        <f t="shared" ref="J12:K12" si="28">J101</f>
        <v>18536184.690000001</v>
      </c>
      <c r="K12" s="15">
        <f t="shared" si="28"/>
        <v>20007601.120000001</v>
      </c>
      <c r="L12" s="15">
        <f t="shared" ref="L12:M12" si="29">L101</f>
        <v>22102248.100000001</v>
      </c>
      <c r="M12" s="15">
        <f t="shared" si="29"/>
        <v>20769131.57</v>
      </c>
    </row>
    <row r="13" spans="1:13" ht="12.5" x14ac:dyDescent="0.25">
      <c r="A13" s="14" t="s">
        <v>6</v>
      </c>
      <c r="B13" s="16">
        <f t="shared" ref="B13:C13" si="30">B112</f>
        <v>56866.38</v>
      </c>
      <c r="C13" s="16">
        <f t="shared" si="30"/>
        <v>17516.240000000002</v>
      </c>
      <c r="D13" s="16">
        <f t="shared" ref="D13:E13" si="31">D112</f>
        <v>65124.58</v>
      </c>
      <c r="E13" s="16">
        <f t="shared" si="31"/>
        <v>76246.61</v>
      </c>
      <c r="F13" s="16">
        <f t="shared" ref="F13:G13" si="32">F112</f>
        <v>63021.62</v>
      </c>
      <c r="G13" s="16">
        <f t="shared" si="32"/>
        <v>96195.88</v>
      </c>
      <c r="H13" s="16">
        <f t="shared" ref="H13:I13" si="33">H112</f>
        <v>41869.72</v>
      </c>
      <c r="I13" s="16">
        <f t="shared" si="33"/>
        <v>54139.040000000001</v>
      </c>
      <c r="J13" s="16">
        <f t="shared" ref="J13:K13" si="34">J112</f>
        <v>36713.74</v>
      </c>
      <c r="K13" s="16">
        <f t="shared" si="34"/>
        <v>58601.75</v>
      </c>
      <c r="L13" s="16">
        <f t="shared" ref="L13:M13" si="35">L112</f>
        <v>55993.87</v>
      </c>
      <c r="M13" s="16">
        <f t="shared" si="35"/>
        <v>343540.13</v>
      </c>
    </row>
    <row r="14" spans="1:13" ht="12.5" x14ac:dyDescent="0.25">
      <c r="A14" s="14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</row>
    <row r="15" spans="1:13" ht="15" x14ac:dyDescent="0.3">
      <c r="A15" s="12" t="s">
        <v>7</v>
      </c>
      <c r="B15" s="13">
        <f t="shared" ref="B15:C15" si="36">SUM(B16:B17)</f>
        <v>549650174.06000006</v>
      </c>
      <c r="C15" s="13">
        <f t="shared" si="36"/>
        <v>488833377.42999995</v>
      </c>
      <c r="D15" s="13">
        <f t="shared" ref="D15:E15" si="37">SUM(D16:D17)</f>
        <v>631242140.17000008</v>
      </c>
      <c r="E15" s="13">
        <f t="shared" si="37"/>
        <v>585956876.34000027</v>
      </c>
      <c r="F15" s="13">
        <f t="shared" ref="F15:G15" si="38">SUM(F16:F17)</f>
        <v>604144808.56000006</v>
      </c>
      <c r="G15" s="13">
        <f t="shared" si="38"/>
        <v>633482044.04999995</v>
      </c>
      <c r="H15" s="13">
        <f t="shared" ref="H15:I15" si="39">SUM(H16:H17)</f>
        <v>617164052.96000016</v>
      </c>
      <c r="I15" s="13">
        <f t="shared" si="39"/>
        <v>638780464.30000007</v>
      </c>
      <c r="J15" s="13">
        <f t="shared" ref="J15:K15" si="40">SUM(J16:J17)</f>
        <v>621823858.87999988</v>
      </c>
      <c r="K15" s="13">
        <f t="shared" si="40"/>
        <v>566960490.28999996</v>
      </c>
      <c r="L15" s="13">
        <f t="shared" ref="L15:M15" si="41">SUM(L16:L17)</f>
        <v>602379775.88000011</v>
      </c>
      <c r="M15" s="13">
        <f t="shared" si="41"/>
        <v>585988349.86000001</v>
      </c>
    </row>
    <row r="16" spans="1:13" ht="12.5" x14ac:dyDescent="0.25">
      <c r="A16" s="14" t="s">
        <v>8</v>
      </c>
      <c r="B16" s="17">
        <v>547614068.2700001</v>
      </c>
      <c r="C16" s="17">
        <v>487084642.43999994</v>
      </c>
      <c r="D16" s="17">
        <v>624154851.85000002</v>
      </c>
      <c r="E16" s="17">
        <v>582686855.40000021</v>
      </c>
      <c r="F16" s="17">
        <v>601068263.59000003</v>
      </c>
      <c r="G16" s="17">
        <v>629184331.99000001</v>
      </c>
      <c r="H16" s="17">
        <v>614181244.4200002</v>
      </c>
      <c r="I16" s="17">
        <v>635996273.45000005</v>
      </c>
      <c r="J16" s="17">
        <v>614956714.8499999</v>
      </c>
      <c r="K16" s="17">
        <v>562312474.12</v>
      </c>
      <c r="L16" s="17">
        <v>599218925.81000006</v>
      </c>
      <c r="M16" s="17">
        <v>583446386.16999996</v>
      </c>
    </row>
    <row r="17" spans="1:13" ht="12.5" x14ac:dyDescent="0.25">
      <c r="A17" s="14" t="s">
        <v>9</v>
      </c>
      <c r="B17" s="17">
        <v>2036105.79</v>
      </c>
      <c r="C17" s="17">
        <v>1748734.9899999998</v>
      </c>
      <c r="D17" s="17">
        <v>7087288.3200000003</v>
      </c>
      <c r="E17" s="17">
        <v>3270020.9400000004</v>
      </c>
      <c r="F17" s="17">
        <v>3076544.9699999997</v>
      </c>
      <c r="G17" s="17">
        <v>4297712.0599999996</v>
      </c>
      <c r="H17" s="17">
        <v>2982808.54</v>
      </c>
      <c r="I17" s="17">
        <v>2784190.85</v>
      </c>
      <c r="J17" s="17">
        <v>6867144.0299999993</v>
      </c>
      <c r="K17" s="17">
        <v>4648016.169999999</v>
      </c>
      <c r="L17" s="17">
        <v>3160850.0700000012</v>
      </c>
      <c r="M17" s="17">
        <v>2541963.69</v>
      </c>
    </row>
    <row r="18" spans="1:13" ht="12.5" x14ac:dyDescent="0.25">
      <c r="A18" s="14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</row>
    <row r="19" spans="1:13" ht="12.5" x14ac:dyDescent="0.25">
      <c r="A19" s="14"/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</row>
    <row r="20" spans="1:13" ht="15" x14ac:dyDescent="0.3">
      <c r="A20" s="12" t="s">
        <v>10</v>
      </c>
      <c r="B20" s="19">
        <f t="shared" ref="B20:C20" si="42">SUM(B21:B41)</f>
        <v>89138851.369999975</v>
      </c>
      <c r="C20" s="19">
        <f t="shared" si="42"/>
        <v>68114608.179999992</v>
      </c>
      <c r="D20" s="19">
        <f t="shared" ref="D20:E20" si="43">SUM(D21:D41)</f>
        <v>58363741.649999999</v>
      </c>
      <c r="E20" s="19">
        <f t="shared" si="43"/>
        <v>64377680.730000004</v>
      </c>
      <c r="F20" s="19">
        <f t="shared" ref="F20:G20" si="44">SUM(F21:F41)</f>
        <v>61903785.969999999</v>
      </c>
      <c r="G20" s="19">
        <f t="shared" si="44"/>
        <v>62638345.689999998</v>
      </c>
      <c r="H20" s="19">
        <f t="shared" ref="H20:I20" si="45">SUM(H21:H41)</f>
        <v>63685990.929999992</v>
      </c>
      <c r="I20" s="19">
        <f t="shared" si="45"/>
        <v>65260815.270000003</v>
      </c>
      <c r="J20" s="19">
        <f t="shared" ref="J20:K20" si="46">SUM(J21:J41)</f>
        <v>71074453.249999985</v>
      </c>
      <c r="K20" s="19">
        <f t="shared" si="46"/>
        <v>70025891.430000007</v>
      </c>
      <c r="L20" s="19">
        <f t="shared" ref="L20:M20" si="47">SUM(L21:L41)</f>
        <v>70553228.50999999</v>
      </c>
      <c r="M20" s="19">
        <f t="shared" si="47"/>
        <v>77288474.950000003</v>
      </c>
    </row>
    <row r="21" spans="1:13" ht="12.5" x14ac:dyDescent="0.25">
      <c r="A21" s="14" t="s">
        <v>11</v>
      </c>
      <c r="B21" s="20">
        <v>48471775.329999998</v>
      </c>
      <c r="C21" s="20">
        <v>37325944.630000003</v>
      </c>
      <c r="D21" s="20">
        <v>27444213.789999999</v>
      </c>
      <c r="E21" s="20">
        <v>33807878.280000001</v>
      </c>
      <c r="F21" s="20">
        <v>29249224.920000002</v>
      </c>
      <c r="G21" s="20">
        <v>30642456.890000004</v>
      </c>
      <c r="H21" s="20">
        <v>30797719.309999999</v>
      </c>
      <c r="I21" s="20">
        <v>30900985.280000001</v>
      </c>
      <c r="J21" s="20">
        <v>32566534.289999999</v>
      </c>
      <c r="K21" s="20">
        <v>34507515.219999999</v>
      </c>
      <c r="L21" s="20">
        <v>32177269.73</v>
      </c>
      <c r="M21" s="20">
        <v>36667558.439999998</v>
      </c>
    </row>
    <row r="22" spans="1:13" ht="12.5" x14ac:dyDescent="0.25">
      <c r="A22" s="14" t="s">
        <v>12</v>
      </c>
      <c r="B22" s="20">
        <v>56876.869999999995</v>
      </c>
      <c r="C22" s="20">
        <v>22167.94</v>
      </c>
      <c r="D22" s="20">
        <v>16255.220000000001</v>
      </c>
      <c r="E22" s="20">
        <v>21446.61</v>
      </c>
      <c r="F22" s="20">
        <v>41110.199999999997</v>
      </c>
      <c r="G22" s="20">
        <v>50836.21</v>
      </c>
      <c r="H22" s="20">
        <v>23293.07</v>
      </c>
      <c r="I22" s="20">
        <v>17424.61</v>
      </c>
      <c r="J22" s="20">
        <v>61460.74</v>
      </c>
      <c r="K22" s="20">
        <v>20230.63</v>
      </c>
      <c r="L22" s="20">
        <v>27954.99</v>
      </c>
      <c r="M22" s="20">
        <v>37162.26</v>
      </c>
    </row>
    <row r="23" spans="1:13" ht="12.5" x14ac:dyDescent="0.25">
      <c r="A23" s="14" t="s">
        <v>13</v>
      </c>
      <c r="B23" s="20">
        <v>4187538.8</v>
      </c>
      <c r="C23" s="20">
        <v>2991002.44</v>
      </c>
      <c r="D23" s="20">
        <v>2051692.02</v>
      </c>
      <c r="E23" s="20">
        <v>1564759.25</v>
      </c>
      <c r="F23" s="20">
        <v>3350715.33</v>
      </c>
      <c r="G23" s="20">
        <v>3008006.92</v>
      </c>
      <c r="H23" s="20">
        <v>3530300.73</v>
      </c>
      <c r="I23" s="20">
        <v>3598088.96</v>
      </c>
      <c r="J23" s="20">
        <v>4081212.12</v>
      </c>
      <c r="K23" s="20">
        <v>4727825.25</v>
      </c>
      <c r="L23" s="20">
        <v>3604083.27</v>
      </c>
      <c r="M23" s="20">
        <v>3302864.93</v>
      </c>
    </row>
    <row r="24" spans="1:13" ht="12.5" x14ac:dyDescent="0.25">
      <c r="A24" s="14" t="s">
        <v>14</v>
      </c>
      <c r="B24" s="20">
        <v>259719.83000000002</v>
      </c>
      <c r="C24" s="20">
        <v>209799.4</v>
      </c>
      <c r="D24" s="20">
        <v>215254.11</v>
      </c>
      <c r="E24" s="20">
        <v>170391.65999999997</v>
      </c>
      <c r="F24" s="20">
        <v>285434.52</v>
      </c>
      <c r="G24" s="20">
        <v>165771.22</v>
      </c>
      <c r="H24" s="20">
        <v>193357.66</v>
      </c>
      <c r="I24" s="20">
        <v>193699.36</v>
      </c>
      <c r="J24" s="20">
        <v>257376.41</v>
      </c>
      <c r="K24" s="20">
        <v>169749.53</v>
      </c>
      <c r="L24" s="20">
        <v>200790.28</v>
      </c>
      <c r="M24" s="20">
        <v>225410.37</v>
      </c>
    </row>
    <row r="25" spans="1:13" ht="12.5" x14ac:dyDescent="0.25">
      <c r="A25" s="14" t="s">
        <v>15</v>
      </c>
      <c r="B25" s="20">
        <v>1576422.73</v>
      </c>
      <c r="C25" s="20">
        <v>1343125.44</v>
      </c>
      <c r="D25" s="20">
        <v>1310719.17</v>
      </c>
      <c r="E25" s="20">
        <v>1767818.46</v>
      </c>
      <c r="F25" s="20">
        <v>1908319.18</v>
      </c>
      <c r="G25" s="20">
        <v>1794013.3499999999</v>
      </c>
      <c r="H25" s="20">
        <v>1449068.76</v>
      </c>
      <c r="I25" s="20">
        <v>1736452.96</v>
      </c>
      <c r="J25" s="20">
        <v>2232411.5</v>
      </c>
      <c r="K25" s="20">
        <v>1522856.9000000001</v>
      </c>
      <c r="L25" s="20">
        <v>1909643.0399999998</v>
      </c>
      <c r="M25" s="20">
        <v>2409005.39</v>
      </c>
    </row>
    <row r="26" spans="1:13" ht="12.5" x14ac:dyDescent="0.25">
      <c r="A26" s="14" t="s">
        <v>33</v>
      </c>
      <c r="B26" s="20">
        <v>1191683.69</v>
      </c>
      <c r="C26" s="20">
        <v>836196.86</v>
      </c>
      <c r="D26" s="20">
        <v>1019381.32</v>
      </c>
      <c r="E26" s="20">
        <v>1043134.49</v>
      </c>
      <c r="F26" s="20">
        <v>1086790.26</v>
      </c>
      <c r="G26" s="20">
        <v>1105831.96</v>
      </c>
      <c r="H26" s="20">
        <v>931740.37</v>
      </c>
      <c r="I26" s="20">
        <v>1132748.53</v>
      </c>
      <c r="J26" s="20">
        <v>1153612.9099999999</v>
      </c>
      <c r="K26" s="20">
        <v>971268.7</v>
      </c>
      <c r="L26" s="20">
        <v>1076370.3699999999</v>
      </c>
      <c r="M26" s="20">
        <v>1061492.31</v>
      </c>
    </row>
    <row r="27" spans="1:13" ht="12.5" x14ac:dyDescent="0.25">
      <c r="A27" s="14" t="s">
        <v>80</v>
      </c>
      <c r="B27" s="35" t="s">
        <v>72</v>
      </c>
      <c r="C27" s="35" t="s">
        <v>72</v>
      </c>
      <c r="D27" s="35" t="s">
        <v>72</v>
      </c>
      <c r="E27" s="35" t="s">
        <v>72</v>
      </c>
      <c r="F27" s="35" t="s">
        <v>72</v>
      </c>
      <c r="G27" s="35" t="s">
        <v>72</v>
      </c>
      <c r="H27" s="20">
        <v>1055.58</v>
      </c>
      <c r="I27" s="20">
        <v>1269.5999999999999</v>
      </c>
      <c r="J27" s="20">
        <v>1524.6</v>
      </c>
      <c r="K27" s="20">
        <v>1695.22</v>
      </c>
      <c r="L27" s="20">
        <v>3550.69</v>
      </c>
      <c r="M27" s="20">
        <v>612.30999999999995</v>
      </c>
    </row>
    <row r="28" spans="1:13" ht="14.5" x14ac:dyDescent="0.25">
      <c r="A28" s="14" t="s">
        <v>16</v>
      </c>
      <c r="B28" s="20">
        <v>1183488.9899999998</v>
      </c>
      <c r="C28" s="20">
        <v>839164.35</v>
      </c>
      <c r="D28" s="20">
        <v>832557.83</v>
      </c>
      <c r="E28" s="20">
        <v>736948.70000000007</v>
      </c>
      <c r="F28" s="20">
        <v>843146.17999999993</v>
      </c>
      <c r="G28" s="20">
        <v>686730.04</v>
      </c>
      <c r="H28" s="20">
        <v>694289.02</v>
      </c>
      <c r="I28" s="20">
        <v>709800.26</v>
      </c>
      <c r="J28" s="20">
        <v>826225.84</v>
      </c>
      <c r="K28" s="20">
        <v>788587.31</v>
      </c>
      <c r="L28" s="20">
        <v>729092.9</v>
      </c>
      <c r="M28" s="20">
        <v>752014.74000000011</v>
      </c>
    </row>
    <row r="29" spans="1:13" ht="14.5" x14ac:dyDescent="0.25">
      <c r="A29" s="14" t="s">
        <v>17</v>
      </c>
      <c r="B29" s="20">
        <v>1991533.33</v>
      </c>
      <c r="C29" s="20">
        <v>2200855.65</v>
      </c>
      <c r="D29" s="20">
        <v>1794503.8399999999</v>
      </c>
      <c r="E29" s="20">
        <v>2304796.12</v>
      </c>
      <c r="F29" s="20">
        <v>2240249.5</v>
      </c>
      <c r="G29" s="20">
        <v>1913630.64</v>
      </c>
      <c r="H29" s="20">
        <v>2428458.9300000002</v>
      </c>
      <c r="I29" s="20">
        <v>2712336.8599999994</v>
      </c>
      <c r="J29" s="20">
        <v>2470062.1999999997</v>
      </c>
      <c r="K29" s="20">
        <v>1969751.54</v>
      </c>
      <c r="L29" s="20">
        <v>2058410.0899999999</v>
      </c>
      <c r="M29" s="20">
        <v>2780631.15</v>
      </c>
    </row>
    <row r="30" spans="1:13" ht="14.5" x14ac:dyDescent="0.25">
      <c r="A30" s="14" t="s">
        <v>18</v>
      </c>
      <c r="B30" s="20">
        <v>239834.50999999998</v>
      </c>
      <c r="C30" s="20">
        <v>100922.79000000001</v>
      </c>
      <c r="D30" s="20">
        <v>67382</v>
      </c>
      <c r="E30" s="20">
        <v>83304.89</v>
      </c>
      <c r="F30" s="20">
        <v>40422.839999999997</v>
      </c>
      <c r="G30" s="20">
        <v>353372.89999999997</v>
      </c>
      <c r="H30" s="20">
        <v>48580.19</v>
      </c>
      <c r="I30" s="20">
        <v>52504.92</v>
      </c>
      <c r="J30" s="20">
        <v>40461.120000000003</v>
      </c>
      <c r="K30" s="20">
        <v>36381.17</v>
      </c>
      <c r="L30" s="20">
        <v>50107.07</v>
      </c>
      <c r="M30" s="20">
        <v>62013.22</v>
      </c>
    </row>
    <row r="31" spans="1:13" ht="12.5" x14ac:dyDescent="0.25">
      <c r="A31" s="14" t="s">
        <v>19</v>
      </c>
      <c r="B31" s="20">
        <v>3017000.49</v>
      </c>
      <c r="C31" s="20">
        <v>2928442.79</v>
      </c>
      <c r="D31" s="20">
        <v>1129167.23</v>
      </c>
      <c r="E31" s="20">
        <v>1026159.24</v>
      </c>
      <c r="F31" s="20">
        <v>1004823.6</v>
      </c>
      <c r="G31" s="20">
        <v>990776.44</v>
      </c>
      <c r="H31" s="20">
        <v>924636.15999999992</v>
      </c>
      <c r="I31" s="20">
        <v>971327.18</v>
      </c>
      <c r="J31" s="20">
        <v>1284534.83</v>
      </c>
      <c r="K31" s="20">
        <v>2008453.76</v>
      </c>
      <c r="L31" s="20">
        <v>1284320.44</v>
      </c>
      <c r="M31" s="20">
        <v>1499404.87</v>
      </c>
    </row>
    <row r="32" spans="1:13" ht="12.5" x14ac:dyDescent="0.25">
      <c r="A32" s="14" t="s">
        <v>20</v>
      </c>
      <c r="B32" s="20">
        <v>1014690.4</v>
      </c>
      <c r="C32" s="20">
        <v>984461.9</v>
      </c>
      <c r="D32" s="20">
        <v>1277612.03</v>
      </c>
      <c r="E32" s="20">
        <v>1414681.15</v>
      </c>
      <c r="F32" s="20">
        <v>729944.15</v>
      </c>
      <c r="G32" s="20">
        <v>1282938.8999999999</v>
      </c>
      <c r="H32" s="20">
        <v>1271181.3899999999</v>
      </c>
      <c r="I32" s="20">
        <v>824492.22</v>
      </c>
      <c r="J32" s="20">
        <v>966554.58</v>
      </c>
      <c r="K32" s="20">
        <v>1040669.03</v>
      </c>
      <c r="L32" s="20">
        <v>1038755.43</v>
      </c>
      <c r="M32" s="20">
        <v>959575.43</v>
      </c>
    </row>
    <row r="33" spans="1:13" ht="12.5" x14ac:dyDescent="0.25">
      <c r="A33" s="14" t="s">
        <v>21</v>
      </c>
      <c r="B33" s="20">
        <v>798361.44</v>
      </c>
      <c r="C33" s="20">
        <v>598540.1</v>
      </c>
      <c r="D33" s="20">
        <v>343282.48</v>
      </c>
      <c r="E33" s="20">
        <v>655655.44999999995</v>
      </c>
      <c r="F33" s="20">
        <v>806416.3</v>
      </c>
      <c r="G33" s="20">
        <v>492851.44000000006</v>
      </c>
      <c r="H33" s="20">
        <v>626619.57999999996</v>
      </c>
      <c r="I33" s="20">
        <v>673054.48</v>
      </c>
      <c r="J33" s="20">
        <v>716279.94</v>
      </c>
      <c r="K33" s="20">
        <v>711211.23</v>
      </c>
      <c r="L33" s="20">
        <v>677472.79</v>
      </c>
      <c r="M33" s="20">
        <v>910481.37</v>
      </c>
    </row>
    <row r="34" spans="1:13" ht="12.5" x14ac:dyDescent="0.25">
      <c r="A34" s="14" t="s">
        <v>22</v>
      </c>
      <c r="B34" s="20">
        <v>54831.979999999996</v>
      </c>
      <c r="C34" s="20">
        <v>1336.32</v>
      </c>
      <c r="D34" s="20">
        <v>7192.8</v>
      </c>
      <c r="E34" s="20">
        <v>3824.64</v>
      </c>
      <c r="F34" s="20">
        <v>2350.08</v>
      </c>
      <c r="G34" s="35">
        <v>2257.92</v>
      </c>
      <c r="H34" s="35">
        <v>9.9</v>
      </c>
      <c r="I34" s="35">
        <v>1726.64</v>
      </c>
      <c r="J34" s="35">
        <v>1941.6000000000001</v>
      </c>
      <c r="K34" s="35">
        <v>4292.95</v>
      </c>
      <c r="L34" s="35">
        <v>13077.5</v>
      </c>
      <c r="M34" s="35">
        <v>13059.07</v>
      </c>
    </row>
    <row r="35" spans="1:13" ht="14.5" x14ac:dyDescent="0.25">
      <c r="A35" s="14" t="s">
        <v>23</v>
      </c>
      <c r="B35" s="20">
        <v>1156818.25</v>
      </c>
      <c r="C35" s="20">
        <v>1085273.6299999999</v>
      </c>
      <c r="D35" s="20">
        <v>1021314.17</v>
      </c>
      <c r="E35" s="20">
        <v>1126830.6000000001</v>
      </c>
      <c r="F35" s="20">
        <v>1286239.99</v>
      </c>
      <c r="G35" s="20">
        <v>1272715.76</v>
      </c>
      <c r="H35" s="20">
        <v>1056364.8400000001</v>
      </c>
      <c r="I35" s="20">
        <v>1221595.51</v>
      </c>
      <c r="J35" s="20">
        <v>1760886.47</v>
      </c>
      <c r="K35" s="20">
        <v>1203344.47</v>
      </c>
      <c r="L35" s="20">
        <v>1656276.49</v>
      </c>
      <c r="M35" s="20">
        <v>1856972.41</v>
      </c>
    </row>
    <row r="36" spans="1:13" ht="14.5" x14ac:dyDescent="0.25">
      <c r="A36" s="14" t="s">
        <v>24</v>
      </c>
      <c r="B36" s="20">
        <v>12510497.149999999</v>
      </c>
      <c r="C36" s="20">
        <v>8726425.4799999986</v>
      </c>
      <c r="D36" s="20">
        <v>10308769.370000001</v>
      </c>
      <c r="E36" s="20">
        <v>9281522.6699999999</v>
      </c>
      <c r="F36" s="20">
        <v>9702721.8800000008</v>
      </c>
      <c r="G36" s="20">
        <v>10714538.440000001</v>
      </c>
      <c r="H36" s="20">
        <v>10494097.52</v>
      </c>
      <c r="I36" s="20">
        <v>11375506.120000001</v>
      </c>
      <c r="J36" s="20">
        <v>11874196.040000001</v>
      </c>
      <c r="K36" s="20">
        <v>10708857.600000001</v>
      </c>
      <c r="L36" s="20">
        <v>14932092.639999999</v>
      </c>
      <c r="M36" s="20">
        <v>14110067.460000001</v>
      </c>
    </row>
    <row r="37" spans="1:13" ht="12.5" x14ac:dyDescent="0.25">
      <c r="A37" s="14" t="s">
        <v>25</v>
      </c>
      <c r="B37" s="20">
        <v>1942853.48</v>
      </c>
      <c r="C37" s="20">
        <v>1752203.5000000002</v>
      </c>
      <c r="D37" s="20">
        <v>1548701.5499999998</v>
      </c>
      <c r="E37" s="20">
        <v>2305635.5</v>
      </c>
      <c r="F37" s="20">
        <v>1200066.3999999999</v>
      </c>
      <c r="G37" s="20">
        <v>1281087.42</v>
      </c>
      <c r="H37" s="20">
        <v>1676078.8900000001</v>
      </c>
      <c r="I37" s="20">
        <v>1185961.3800000001</v>
      </c>
      <c r="J37" s="20">
        <v>1800913.7800000003</v>
      </c>
      <c r="K37" s="20">
        <v>1551801.9200000002</v>
      </c>
      <c r="L37" s="20">
        <v>1429435.84</v>
      </c>
      <c r="M37" s="20">
        <v>1981713.2200000002</v>
      </c>
    </row>
    <row r="38" spans="1:13" ht="12.5" x14ac:dyDescent="0.25">
      <c r="A38" s="14" t="s">
        <v>26</v>
      </c>
      <c r="B38" s="20">
        <v>3928.2</v>
      </c>
      <c r="C38" s="20">
        <v>2640</v>
      </c>
      <c r="D38" s="20">
        <v>5253.6</v>
      </c>
      <c r="E38" s="20">
        <v>1452</v>
      </c>
      <c r="F38" s="20">
        <v>1074.48</v>
      </c>
      <c r="G38" s="20">
        <v>1074.48</v>
      </c>
      <c r="H38" s="20">
        <v>429.79</v>
      </c>
      <c r="I38" s="20">
        <v>726</v>
      </c>
      <c r="J38" s="20">
        <v>1654.89</v>
      </c>
      <c r="K38" s="20">
        <v>804.06000000000006</v>
      </c>
      <c r="L38" s="20">
        <v>6897.55</v>
      </c>
      <c r="M38" s="20">
        <v>1258.4000000000001</v>
      </c>
    </row>
    <row r="39" spans="1:13" ht="14.5" x14ac:dyDescent="0.25">
      <c r="A39" s="14" t="s">
        <v>27</v>
      </c>
      <c r="B39" s="20">
        <v>76832.97</v>
      </c>
      <c r="C39" s="20">
        <v>41482.080000000002</v>
      </c>
      <c r="D39" s="20">
        <v>66813.17</v>
      </c>
      <c r="E39" s="20">
        <v>81067.8</v>
      </c>
      <c r="F39" s="20">
        <v>94056.489999999991</v>
      </c>
      <c r="G39" s="20">
        <v>58025.58</v>
      </c>
      <c r="H39" s="20">
        <v>49806.81</v>
      </c>
      <c r="I39" s="20">
        <v>47691.490000000005</v>
      </c>
      <c r="J39" s="20">
        <v>102812.26</v>
      </c>
      <c r="K39" s="20">
        <v>62179.520000000004</v>
      </c>
      <c r="L39" s="20">
        <v>81206.97</v>
      </c>
      <c r="M39" s="20">
        <v>57398.22</v>
      </c>
    </row>
    <row r="40" spans="1:13" ht="12.5" x14ac:dyDescent="0.25">
      <c r="A40" s="14" t="s">
        <v>28</v>
      </c>
      <c r="B40" s="20">
        <v>1017482.02</v>
      </c>
      <c r="C40" s="20">
        <v>628042.66999999993</v>
      </c>
      <c r="D40" s="20">
        <v>1137406.3899999999</v>
      </c>
      <c r="E40" s="20">
        <v>1243287.31</v>
      </c>
      <c r="F40" s="20">
        <v>1323413.51</v>
      </c>
      <c r="G40" s="20">
        <v>760385.13</v>
      </c>
      <c r="H40" s="20">
        <v>1302001.28</v>
      </c>
      <c r="I40" s="20">
        <v>1356628.96</v>
      </c>
      <c r="J40" s="20">
        <v>1391920.64</v>
      </c>
      <c r="K40" s="20">
        <v>1318464.2799999998</v>
      </c>
      <c r="L40" s="20">
        <v>1199388.48</v>
      </c>
      <c r="M40" s="20">
        <v>1451432.8699999999</v>
      </c>
    </row>
    <row r="41" spans="1:13" ht="12.5" x14ac:dyDescent="0.25">
      <c r="A41" s="14" t="s">
        <v>29</v>
      </c>
      <c r="B41" s="20">
        <v>8386680.9100000001</v>
      </c>
      <c r="C41" s="20">
        <v>5496580.21</v>
      </c>
      <c r="D41" s="20">
        <v>6766269.5599999996</v>
      </c>
      <c r="E41" s="20">
        <v>5737085.9100000001</v>
      </c>
      <c r="F41" s="20">
        <v>6707266.1600000001</v>
      </c>
      <c r="G41" s="20">
        <v>6061044.0500000007</v>
      </c>
      <c r="H41" s="20">
        <v>6186901.1500000004</v>
      </c>
      <c r="I41" s="20">
        <v>6546793.9500000002</v>
      </c>
      <c r="J41" s="20">
        <v>7481876.4900000002</v>
      </c>
      <c r="K41" s="20">
        <v>6699951.1399999997</v>
      </c>
      <c r="L41" s="20">
        <v>6397031.9500000002</v>
      </c>
      <c r="M41" s="20">
        <v>7148346.5100000007</v>
      </c>
    </row>
    <row r="42" spans="1:13" ht="12.5" x14ac:dyDescent="0.25">
      <c r="A42" s="14"/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</row>
    <row r="43" spans="1:13" ht="15" x14ac:dyDescent="0.3">
      <c r="A43" s="12" t="s">
        <v>30</v>
      </c>
      <c r="B43" s="22">
        <f t="shared" ref="B43:C43" si="48">SUM(B44:B64)</f>
        <v>18682637.281999994</v>
      </c>
      <c r="C43" s="22">
        <f t="shared" si="48"/>
        <v>14145777.481000001</v>
      </c>
      <c r="D43" s="22">
        <f t="shared" ref="D43:E43" si="49">SUM(D44:D64)</f>
        <v>10928430.157999998</v>
      </c>
      <c r="E43" s="22">
        <f t="shared" si="49"/>
        <v>13100015.805000005</v>
      </c>
      <c r="F43" s="22">
        <f t="shared" ref="F43:G43" si="50">SUM(F44:F64)</f>
        <v>11391334.116</v>
      </c>
      <c r="G43" s="22">
        <f t="shared" si="50"/>
        <v>11968803.496000001</v>
      </c>
      <c r="H43" s="22">
        <f t="shared" ref="H43:I43" si="51">SUM(H44:H64)</f>
        <v>12149030.074000001</v>
      </c>
      <c r="I43" s="22">
        <f t="shared" si="51"/>
        <v>12364023.009999996</v>
      </c>
      <c r="J43" s="22">
        <f t="shared" ref="J43:K43" si="52">SUM(J44:J64)</f>
        <v>12911059.642999999</v>
      </c>
      <c r="K43" s="22">
        <f t="shared" si="52"/>
        <v>13201991.749</v>
      </c>
      <c r="L43" s="22">
        <f t="shared" ref="L43:M43" si="53">SUM(L44:L64)</f>
        <v>12879952.192999998</v>
      </c>
      <c r="M43" s="22">
        <f t="shared" si="53"/>
        <v>14750181.690999998</v>
      </c>
    </row>
    <row r="44" spans="1:13" ht="12.5" x14ac:dyDescent="0.25">
      <c r="A44" s="14" t="s">
        <v>11</v>
      </c>
      <c r="B44" s="23">
        <v>15605830.657</v>
      </c>
      <c r="C44" s="23">
        <v>11727084.664000001</v>
      </c>
      <c r="D44" s="23">
        <v>8532420.7699999996</v>
      </c>
      <c r="E44" s="23">
        <v>10559853.116</v>
      </c>
      <c r="F44" s="23">
        <v>9063390.5170000009</v>
      </c>
      <c r="G44" s="23">
        <v>9631102.6899999995</v>
      </c>
      <c r="H44" s="23">
        <v>9625283.4240000006</v>
      </c>
      <c r="I44" s="23">
        <v>9858754.0629999992</v>
      </c>
      <c r="J44" s="23">
        <v>10077954.113</v>
      </c>
      <c r="K44" s="23">
        <v>10663915.265000001</v>
      </c>
      <c r="L44" s="23">
        <v>10004710.222999999</v>
      </c>
      <c r="M44" s="23">
        <v>11603195.643999999</v>
      </c>
    </row>
    <row r="45" spans="1:13" ht="12.5" x14ac:dyDescent="0.25">
      <c r="A45" s="14" t="s">
        <v>12</v>
      </c>
      <c r="B45" s="23">
        <v>1779.146</v>
      </c>
      <c r="C45" s="23">
        <v>804.226</v>
      </c>
      <c r="D45" s="23">
        <v>659.80399999999997</v>
      </c>
      <c r="E45" s="23">
        <v>773.673</v>
      </c>
      <c r="F45" s="23">
        <v>1699.2719999999999</v>
      </c>
      <c r="G45" s="23">
        <v>3030.201</v>
      </c>
      <c r="H45" s="23">
        <v>743.52499999999998</v>
      </c>
      <c r="I45" s="23">
        <v>618.673</v>
      </c>
      <c r="J45" s="23">
        <v>1891.0229999999999</v>
      </c>
      <c r="K45" s="23">
        <v>645.90800000000002</v>
      </c>
      <c r="L45" s="23">
        <v>935.10599999999999</v>
      </c>
      <c r="M45" s="23">
        <v>1163.481</v>
      </c>
    </row>
    <row r="46" spans="1:13" ht="12.5" x14ac:dyDescent="0.25">
      <c r="A46" s="14" t="s">
        <v>31</v>
      </c>
      <c r="B46" s="23">
        <v>128187.74</v>
      </c>
      <c r="C46" s="23">
        <v>91810.456999999995</v>
      </c>
      <c r="D46" s="23">
        <v>58196.15</v>
      </c>
      <c r="E46" s="23">
        <v>45489.89</v>
      </c>
      <c r="F46" s="23">
        <v>95110.04</v>
      </c>
      <c r="G46" s="23">
        <v>86354.240000000005</v>
      </c>
      <c r="H46" s="23">
        <v>101606.59</v>
      </c>
      <c r="I46" s="23">
        <v>103670.955</v>
      </c>
      <c r="J46" s="23">
        <v>122791.66</v>
      </c>
      <c r="K46" s="23">
        <v>138096.149</v>
      </c>
      <c r="L46" s="23">
        <v>102973.545</v>
      </c>
      <c r="M46" s="23">
        <v>98223.985000000001</v>
      </c>
    </row>
    <row r="47" spans="1:13" ht="12.5" x14ac:dyDescent="0.25">
      <c r="A47" s="14" t="s">
        <v>32</v>
      </c>
      <c r="B47" s="23">
        <v>95534.804000000004</v>
      </c>
      <c r="C47" s="23">
        <v>72909.895999999993</v>
      </c>
      <c r="D47" s="23">
        <v>77128.046000000002</v>
      </c>
      <c r="E47" s="23">
        <v>59799.934999999998</v>
      </c>
      <c r="F47" s="23">
        <v>109502.26</v>
      </c>
      <c r="G47" s="23">
        <v>60331.362000000001</v>
      </c>
      <c r="H47" s="23">
        <v>71195.820000000007</v>
      </c>
      <c r="I47" s="23">
        <v>68831.494999999995</v>
      </c>
      <c r="J47" s="23">
        <v>88522.820999999996</v>
      </c>
      <c r="K47" s="23">
        <v>65091.201000000001</v>
      </c>
      <c r="L47" s="23">
        <v>74697.255999999994</v>
      </c>
      <c r="M47" s="23">
        <v>81226.551999999996</v>
      </c>
    </row>
    <row r="48" spans="1:13" ht="12.5" x14ac:dyDescent="0.25">
      <c r="A48" s="14" t="s">
        <v>15</v>
      </c>
      <c r="B48" s="23">
        <v>43969.62</v>
      </c>
      <c r="C48" s="23">
        <v>37649.74</v>
      </c>
      <c r="D48" s="23">
        <v>36239.06</v>
      </c>
      <c r="E48" s="23">
        <v>51684.675000000003</v>
      </c>
      <c r="F48" s="23">
        <v>53486.616999999998</v>
      </c>
      <c r="G48" s="23">
        <v>49179.21</v>
      </c>
      <c r="H48" s="23">
        <v>41979.72</v>
      </c>
      <c r="I48" s="23">
        <v>49294.23</v>
      </c>
      <c r="J48" s="23">
        <v>63038.28</v>
      </c>
      <c r="K48" s="23">
        <v>43418.970999999998</v>
      </c>
      <c r="L48" s="23">
        <v>52898.87</v>
      </c>
      <c r="M48" s="23">
        <v>66949.990000000005</v>
      </c>
    </row>
    <row r="49" spans="1:13" ht="12.5" x14ac:dyDescent="0.25">
      <c r="A49" s="14" t="s">
        <v>33</v>
      </c>
      <c r="B49" s="23">
        <v>101091.16</v>
      </c>
      <c r="C49" s="23">
        <v>76980.009999999995</v>
      </c>
      <c r="D49" s="23">
        <v>86438.232000000004</v>
      </c>
      <c r="E49" s="23">
        <v>93165.774999999994</v>
      </c>
      <c r="F49" s="23">
        <v>83536.12</v>
      </c>
      <c r="G49" s="23">
        <v>80257.25</v>
      </c>
      <c r="H49" s="23">
        <v>74748.259999999995</v>
      </c>
      <c r="I49" s="23">
        <v>102609.791</v>
      </c>
      <c r="J49" s="23">
        <v>80740.17</v>
      </c>
      <c r="K49" s="23">
        <v>72209.589000000007</v>
      </c>
      <c r="L49" s="23">
        <v>84306.95</v>
      </c>
      <c r="M49" s="23">
        <v>89965.27</v>
      </c>
    </row>
    <row r="50" spans="1:13" ht="12.5" x14ac:dyDescent="0.25">
      <c r="A50" s="14" t="s">
        <v>80</v>
      </c>
      <c r="B50" s="24" t="s">
        <v>72</v>
      </c>
      <c r="C50" s="24" t="s">
        <v>72</v>
      </c>
      <c r="D50" s="24" t="s">
        <v>72</v>
      </c>
      <c r="E50" s="24" t="s">
        <v>72</v>
      </c>
      <c r="F50" s="24" t="s">
        <v>72</v>
      </c>
      <c r="G50" s="24" t="s">
        <v>72</v>
      </c>
      <c r="H50" s="23">
        <v>198.4</v>
      </c>
      <c r="I50" s="23">
        <v>162.12</v>
      </c>
      <c r="J50" s="23">
        <v>315</v>
      </c>
      <c r="K50" s="23">
        <v>664.2</v>
      </c>
      <c r="L50" s="23">
        <v>709.6</v>
      </c>
      <c r="M50" s="23">
        <v>103.36</v>
      </c>
    </row>
    <row r="51" spans="1:13" ht="14.5" x14ac:dyDescent="0.25">
      <c r="A51" s="14" t="s">
        <v>16</v>
      </c>
      <c r="B51" s="23">
        <v>113491.67</v>
      </c>
      <c r="C51" s="23">
        <v>85091.869000000006</v>
      </c>
      <c r="D51" s="23">
        <v>93185.57</v>
      </c>
      <c r="E51" s="23">
        <v>65144.6</v>
      </c>
      <c r="F51" s="23">
        <v>86931.967999999993</v>
      </c>
      <c r="G51" s="23">
        <v>66779.255000000005</v>
      </c>
      <c r="H51" s="23">
        <v>63474.856</v>
      </c>
      <c r="I51" s="23">
        <v>70285.91</v>
      </c>
      <c r="J51" s="23">
        <v>77463.558999999994</v>
      </c>
      <c r="K51" s="23">
        <v>79491.678</v>
      </c>
      <c r="L51" s="23">
        <v>70120.84</v>
      </c>
      <c r="M51" s="23">
        <v>74155.107000000004</v>
      </c>
    </row>
    <row r="52" spans="1:13" ht="14.5" x14ac:dyDescent="0.25">
      <c r="A52" s="14" t="s">
        <v>17</v>
      </c>
      <c r="B52" s="23">
        <v>172637.43700000001</v>
      </c>
      <c r="C52" s="23">
        <v>247863.58</v>
      </c>
      <c r="D52" s="23">
        <v>134925.20000000001</v>
      </c>
      <c r="E52" s="23">
        <v>184433.318</v>
      </c>
      <c r="F52" s="23">
        <v>171537.845</v>
      </c>
      <c r="G52" s="23">
        <v>138981.111</v>
      </c>
      <c r="H52" s="23">
        <v>224373.315</v>
      </c>
      <c r="I52" s="23">
        <v>267745.96399999998</v>
      </c>
      <c r="J52" s="23">
        <v>198896.147</v>
      </c>
      <c r="K52" s="23">
        <v>146075.36499999999</v>
      </c>
      <c r="L52" s="23">
        <v>157640.226</v>
      </c>
      <c r="M52" s="23">
        <v>250412.58900000001</v>
      </c>
    </row>
    <row r="53" spans="1:13" ht="14.5" x14ac:dyDescent="0.25">
      <c r="A53" s="14" t="s">
        <v>18</v>
      </c>
      <c r="B53" s="23">
        <v>2768.1419999999998</v>
      </c>
      <c r="C53" s="23">
        <v>1149.231</v>
      </c>
      <c r="D53" s="23">
        <v>784.5</v>
      </c>
      <c r="E53" s="23">
        <v>949.12599999999998</v>
      </c>
      <c r="F53" s="23">
        <v>493.78500000000003</v>
      </c>
      <c r="G53" s="23">
        <v>4166.5600000000004</v>
      </c>
      <c r="H53" s="23">
        <v>570.54999999999995</v>
      </c>
      <c r="I53" s="23">
        <v>646.00599999999997</v>
      </c>
      <c r="J53" s="23">
        <v>467.03</v>
      </c>
      <c r="K53" s="23">
        <v>442.95</v>
      </c>
      <c r="L53" s="23">
        <v>571.79999999999995</v>
      </c>
      <c r="M53" s="23">
        <v>708.04399999999998</v>
      </c>
    </row>
    <row r="54" spans="1:13" ht="12.5" x14ac:dyDescent="0.25">
      <c r="A54" s="14" t="s">
        <v>19</v>
      </c>
      <c r="B54" s="23">
        <v>97103.131999999998</v>
      </c>
      <c r="C54" s="23">
        <v>95388.85</v>
      </c>
      <c r="D54" s="23">
        <v>33920.54</v>
      </c>
      <c r="E54" s="23">
        <v>30683.71</v>
      </c>
      <c r="F54" s="23">
        <v>29788.48</v>
      </c>
      <c r="G54" s="23">
        <v>29018.29</v>
      </c>
      <c r="H54" s="23">
        <v>27442.81</v>
      </c>
      <c r="I54" s="23">
        <v>29392.345000000001</v>
      </c>
      <c r="J54" s="23">
        <v>38025.226999999999</v>
      </c>
      <c r="K54" s="23">
        <v>62092.233999999997</v>
      </c>
      <c r="L54" s="23">
        <v>38532.754999999997</v>
      </c>
      <c r="M54" s="23">
        <v>45517.27</v>
      </c>
    </row>
    <row r="55" spans="1:13" ht="12.5" x14ac:dyDescent="0.25">
      <c r="A55" s="14" t="s">
        <v>20</v>
      </c>
      <c r="B55" s="23">
        <v>80932.145000000004</v>
      </c>
      <c r="C55" s="23">
        <v>76652.544999999998</v>
      </c>
      <c r="D55" s="23">
        <v>116342.785</v>
      </c>
      <c r="E55" s="23">
        <v>112378.905</v>
      </c>
      <c r="F55" s="23">
        <v>66465.574999999997</v>
      </c>
      <c r="G55" s="23">
        <v>111355.58500000001</v>
      </c>
      <c r="H55" s="23">
        <v>100552.29</v>
      </c>
      <c r="I55" s="23">
        <v>72702.45</v>
      </c>
      <c r="J55" s="23">
        <v>74152.414999999994</v>
      </c>
      <c r="K55" s="23">
        <v>91720.675000000003</v>
      </c>
      <c r="L55" s="23">
        <v>87015.202000000005</v>
      </c>
      <c r="M55" s="23">
        <v>81396.645000000004</v>
      </c>
    </row>
    <row r="56" spans="1:13" ht="12.5" x14ac:dyDescent="0.25">
      <c r="A56" s="14" t="s">
        <v>21</v>
      </c>
      <c r="B56" s="23">
        <v>28957.7</v>
      </c>
      <c r="C56" s="23">
        <v>18110.169999999998</v>
      </c>
      <c r="D56" s="23">
        <v>15951.08</v>
      </c>
      <c r="E56" s="23">
        <v>21809.3</v>
      </c>
      <c r="F56" s="23">
        <v>23915.84</v>
      </c>
      <c r="G56" s="23">
        <v>21486.035</v>
      </c>
      <c r="H56" s="23">
        <v>20618.169999999998</v>
      </c>
      <c r="I56" s="23">
        <v>19372.981</v>
      </c>
      <c r="J56" s="23">
        <v>24938.59</v>
      </c>
      <c r="K56" s="23">
        <v>30054.34</v>
      </c>
      <c r="L56" s="23">
        <v>18321.325000000001</v>
      </c>
      <c r="M56" s="23">
        <v>24459.89</v>
      </c>
    </row>
    <row r="57" spans="1:13" ht="12.5" x14ac:dyDescent="0.25">
      <c r="A57" s="14" t="s">
        <v>22</v>
      </c>
      <c r="B57" s="23">
        <v>91376.04</v>
      </c>
      <c r="C57" s="23">
        <v>2227.1999999999998</v>
      </c>
      <c r="D57" s="23">
        <v>11988</v>
      </c>
      <c r="E57" s="23">
        <v>6374.4</v>
      </c>
      <c r="F57" s="23">
        <v>3916.8</v>
      </c>
      <c r="G57" s="23">
        <v>3763.2</v>
      </c>
      <c r="H57" s="23">
        <v>3</v>
      </c>
      <c r="I57" s="23">
        <v>2015.52</v>
      </c>
      <c r="J57" s="23">
        <v>3232.4</v>
      </c>
      <c r="K57" s="23">
        <v>4770.66</v>
      </c>
      <c r="L57" s="23">
        <v>21795.84</v>
      </c>
      <c r="M57" s="23">
        <v>21765.119999999999</v>
      </c>
    </row>
    <row r="58" spans="1:13" ht="14.5" x14ac:dyDescent="0.25">
      <c r="A58" s="14" t="s">
        <v>23</v>
      </c>
      <c r="B58" s="23">
        <v>128621.51</v>
      </c>
      <c r="C58" s="23">
        <v>116385.895</v>
      </c>
      <c r="D58" s="23">
        <v>109432.951</v>
      </c>
      <c r="E58" s="23">
        <v>118223.012</v>
      </c>
      <c r="F58" s="23">
        <v>134989.39199999999</v>
      </c>
      <c r="G58" s="23">
        <v>132930.82</v>
      </c>
      <c r="H58" s="23">
        <v>110606.815</v>
      </c>
      <c r="I58" s="23">
        <v>128601.268</v>
      </c>
      <c r="J58" s="23">
        <v>177381.61</v>
      </c>
      <c r="K58" s="23">
        <v>130713.618</v>
      </c>
      <c r="L58" s="23">
        <v>174381.94200000001</v>
      </c>
      <c r="M58" s="23">
        <v>195999.652</v>
      </c>
    </row>
    <row r="59" spans="1:13" ht="14.5" x14ac:dyDescent="0.25">
      <c r="A59" s="14" t="s">
        <v>24</v>
      </c>
      <c r="B59" s="23">
        <v>1075477.2</v>
      </c>
      <c r="C59" s="23">
        <v>756480.33400000003</v>
      </c>
      <c r="D59" s="23">
        <v>873197.57</v>
      </c>
      <c r="E59" s="23">
        <v>796515.951</v>
      </c>
      <c r="F59" s="23">
        <v>836354.57</v>
      </c>
      <c r="G59" s="23">
        <v>921372.64</v>
      </c>
      <c r="H59" s="23">
        <v>899546.21299999999</v>
      </c>
      <c r="I59" s="23">
        <v>974880.11499999999</v>
      </c>
      <c r="J59" s="23">
        <v>1026215.55</v>
      </c>
      <c r="K59" s="23">
        <v>926932.07400000002</v>
      </c>
      <c r="L59" s="23">
        <v>1290313.7080000001</v>
      </c>
      <c r="M59" s="23">
        <v>1216520.7250000001</v>
      </c>
    </row>
    <row r="60" spans="1:13" ht="12.5" x14ac:dyDescent="0.25">
      <c r="A60" s="14" t="s">
        <v>25</v>
      </c>
      <c r="B60" s="23">
        <v>636524.90700000001</v>
      </c>
      <c r="C60" s="23">
        <v>559216.495</v>
      </c>
      <c r="D60" s="23">
        <v>517874.27</v>
      </c>
      <c r="E60" s="23">
        <v>748239.98600000003</v>
      </c>
      <c r="F60" s="23">
        <v>396431.337</v>
      </c>
      <c r="G60" s="23">
        <v>432160.73200000002</v>
      </c>
      <c r="H60" s="23">
        <v>569796.821</v>
      </c>
      <c r="I60" s="23">
        <v>386774.27799999999</v>
      </c>
      <c r="J60" s="23">
        <v>594316.777</v>
      </c>
      <c r="K60" s="23">
        <v>511765.56800000003</v>
      </c>
      <c r="L60" s="23">
        <v>478357.30800000002</v>
      </c>
      <c r="M60" s="23">
        <v>650692.81999999995</v>
      </c>
    </row>
    <row r="61" spans="1:13" ht="12.5" x14ac:dyDescent="0.25">
      <c r="A61" s="14" t="s">
        <v>26</v>
      </c>
      <c r="B61" s="23">
        <v>845.7</v>
      </c>
      <c r="C61" s="23">
        <v>600</v>
      </c>
      <c r="D61" s="23">
        <v>1215</v>
      </c>
      <c r="E61" s="23">
        <v>750</v>
      </c>
      <c r="F61" s="23">
        <v>555</v>
      </c>
      <c r="G61" s="23">
        <v>555</v>
      </c>
      <c r="H61" s="23">
        <v>66</v>
      </c>
      <c r="I61" s="23">
        <v>375</v>
      </c>
      <c r="J61" s="23">
        <v>854.8</v>
      </c>
      <c r="K61" s="23">
        <v>410.75</v>
      </c>
      <c r="L61" s="23">
        <v>899.6</v>
      </c>
      <c r="M61" s="23">
        <v>650</v>
      </c>
    </row>
    <row r="62" spans="1:13" ht="14.5" x14ac:dyDescent="0.25">
      <c r="A62" s="14" t="s">
        <v>27</v>
      </c>
      <c r="B62" s="23">
        <v>6578.7</v>
      </c>
      <c r="C62" s="23">
        <v>3020.65</v>
      </c>
      <c r="D62" s="23">
        <v>4814.5219999999999</v>
      </c>
      <c r="E62" s="23">
        <v>6782.15</v>
      </c>
      <c r="F62" s="23">
        <v>7455.5</v>
      </c>
      <c r="G62" s="23">
        <v>4350.6000000000004</v>
      </c>
      <c r="H62" s="23">
        <v>4344.6000000000004</v>
      </c>
      <c r="I62" s="23">
        <v>3483.87</v>
      </c>
      <c r="J62" s="23">
        <v>7676.28</v>
      </c>
      <c r="K62" s="23">
        <v>4906.87</v>
      </c>
      <c r="L62" s="23">
        <v>6253.09</v>
      </c>
      <c r="M62" s="23">
        <v>4235.6000000000004</v>
      </c>
    </row>
    <row r="63" spans="1:13" ht="12.5" x14ac:dyDescent="0.25">
      <c r="A63" s="14" t="s">
        <v>28</v>
      </c>
      <c r="B63" s="23">
        <v>29420.775000000001</v>
      </c>
      <c r="C63" s="23">
        <v>18372.134999999998</v>
      </c>
      <c r="D63" s="23">
        <v>32830.824999999997</v>
      </c>
      <c r="E63" s="23">
        <v>38342.232000000004</v>
      </c>
      <c r="F63" s="23">
        <v>39030.845000000001</v>
      </c>
      <c r="G63" s="23">
        <v>22656.064999999999</v>
      </c>
      <c r="H63" s="23">
        <v>39185.17</v>
      </c>
      <c r="I63" s="23">
        <v>40035.620000000003</v>
      </c>
      <c r="J63" s="23">
        <v>40559.235000000001</v>
      </c>
      <c r="K63" s="23">
        <v>38142.260999999999</v>
      </c>
      <c r="L63" s="23">
        <v>37263.46</v>
      </c>
      <c r="M63" s="23">
        <v>41907.089999999997</v>
      </c>
    </row>
    <row r="64" spans="1:13" ht="12.5" x14ac:dyDescent="0.25">
      <c r="A64" s="14" t="s">
        <v>29</v>
      </c>
      <c r="B64" s="23">
        <v>241509.09700000001</v>
      </c>
      <c r="C64" s="23">
        <v>157979.53400000001</v>
      </c>
      <c r="D64" s="23">
        <v>190885.283</v>
      </c>
      <c r="E64" s="23">
        <v>158622.05100000001</v>
      </c>
      <c r="F64" s="23">
        <v>186742.353</v>
      </c>
      <c r="G64" s="23">
        <v>168972.65</v>
      </c>
      <c r="H64" s="23">
        <v>172693.72500000001</v>
      </c>
      <c r="I64" s="23">
        <v>183770.356</v>
      </c>
      <c r="J64" s="23">
        <v>211626.95600000001</v>
      </c>
      <c r="K64" s="23">
        <v>190431.42300000001</v>
      </c>
      <c r="L64" s="23">
        <v>177253.54699999999</v>
      </c>
      <c r="M64" s="23">
        <v>200932.85699999999</v>
      </c>
    </row>
    <row r="65" spans="1:13" ht="12.5" x14ac:dyDescent="0.25">
      <c r="A65" s="14"/>
      <c r="B65" s="21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</row>
    <row r="66" spans="1:13" ht="12.5" x14ac:dyDescent="0.25">
      <c r="A66" s="14"/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</row>
    <row r="67" spans="1:13" ht="15" x14ac:dyDescent="0.3">
      <c r="A67" s="12" t="s">
        <v>34</v>
      </c>
      <c r="B67" s="19">
        <f t="shared" ref="B67:C67" si="54">SUM(B68:B76)</f>
        <v>120195307.82000001</v>
      </c>
      <c r="C67" s="19">
        <f t="shared" si="54"/>
        <v>321001873.71999997</v>
      </c>
      <c r="D67" s="19">
        <f t="shared" ref="D67:E67" si="55">SUM(D68:D76)</f>
        <v>12238845.989999998</v>
      </c>
      <c r="E67" s="19">
        <f t="shared" si="55"/>
        <v>22326257.25</v>
      </c>
      <c r="F67" s="19">
        <f t="shared" ref="F67:G67" si="56">SUM(F68:F76)</f>
        <v>33107722.43</v>
      </c>
      <c r="G67" s="19">
        <f t="shared" si="56"/>
        <v>68268171.920000002</v>
      </c>
      <c r="H67" s="19">
        <f t="shared" ref="H67:I67" si="57">SUM(H68:H76)</f>
        <v>85905517.570000023</v>
      </c>
      <c r="I67" s="19">
        <f t="shared" si="57"/>
        <v>97696034.060000002</v>
      </c>
      <c r="J67" s="19">
        <f t="shared" ref="J67:K67" si="58">SUM(J68:J76)</f>
        <v>97098629.520000011</v>
      </c>
      <c r="K67" s="19">
        <f t="shared" si="58"/>
        <v>91442886.159999996</v>
      </c>
      <c r="L67" s="19">
        <f t="shared" ref="L67:M67" si="59">SUM(L68:L76)</f>
        <v>101639394.27999999</v>
      </c>
      <c r="M67" s="19">
        <f t="shared" si="59"/>
        <v>116290780.72000001</v>
      </c>
    </row>
    <row r="68" spans="1:13" ht="12.5" x14ac:dyDescent="0.25">
      <c r="A68" s="14" t="s">
        <v>35</v>
      </c>
      <c r="B68" s="20">
        <v>3220936.32</v>
      </c>
      <c r="C68" s="20">
        <v>1644342</v>
      </c>
      <c r="D68" s="20">
        <v>96726</v>
      </c>
      <c r="E68" s="20">
        <v>38822</v>
      </c>
      <c r="F68" s="20">
        <v>52640</v>
      </c>
      <c r="G68" s="20">
        <v>35532</v>
      </c>
      <c r="H68" s="20">
        <v>6580</v>
      </c>
      <c r="I68" s="20">
        <v>377428.8</v>
      </c>
      <c r="J68" s="20">
        <v>2576201.6</v>
      </c>
      <c r="K68" s="20">
        <v>236748.4</v>
      </c>
      <c r="L68" s="20">
        <v>301725.90000000002</v>
      </c>
      <c r="M68" s="20">
        <v>624178.80000000005</v>
      </c>
    </row>
    <row r="69" spans="1:13" ht="12.5" x14ac:dyDescent="0.25">
      <c r="A69" s="14" t="s">
        <v>36</v>
      </c>
      <c r="B69" s="20">
        <v>277320.68</v>
      </c>
      <c r="C69" s="20">
        <v>277636.52</v>
      </c>
      <c r="D69" s="20">
        <v>75275.199999999997</v>
      </c>
      <c r="E69" s="20">
        <v>111860</v>
      </c>
      <c r="F69" s="20">
        <v>167790</v>
      </c>
      <c r="G69" s="20">
        <v>196689.36</v>
      </c>
      <c r="H69" s="20">
        <v>167790</v>
      </c>
      <c r="I69" s="20">
        <v>381179.4</v>
      </c>
      <c r="J69" s="20">
        <v>194458.74</v>
      </c>
      <c r="K69" s="20">
        <v>143604.88</v>
      </c>
      <c r="L69" s="20">
        <v>88147.26</v>
      </c>
      <c r="M69" s="20">
        <v>238169.68</v>
      </c>
    </row>
    <row r="70" spans="1:13" ht="14.5" x14ac:dyDescent="0.25">
      <c r="A70" s="14" t="s">
        <v>37</v>
      </c>
      <c r="B70" s="20">
        <v>115647031.39000002</v>
      </c>
      <c r="C70" s="20">
        <v>317371101.07999998</v>
      </c>
      <c r="D70" s="20">
        <v>11606952.27</v>
      </c>
      <c r="E70" s="20">
        <v>21694914.409999996</v>
      </c>
      <c r="F70" s="20">
        <v>32380264.039999999</v>
      </c>
      <c r="G70" s="20">
        <v>67304793.010000005</v>
      </c>
      <c r="H70" s="20">
        <v>85116109.100000009</v>
      </c>
      <c r="I70" s="20">
        <v>96032081.409999996</v>
      </c>
      <c r="J70" s="20">
        <v>93844345.640000001</v>
      </c>
      <c r="K70" s="20">
        <v>90531254.780000001</v>
      </c>
      <c r="L70" s="20">
        <v>100485247.00999999</v>
      </c>
      <c r="M70" s="20">
        <v>114076201.3</v>
      </c>
    </row>
    <row r="71" spans="1:13" ht="14.5" x14ac:dyDescent="0.25">
      <c r="A71" s="14" t="s">
        <v>38</v>
      </c>
      <c r="B71" s="20">
        <v>212023.93</v>
      </c>
      <c r="C71" s="20">
        <v>243799.61000000002</v>
      </c>
      <c r="D71" s="20">
        <v>296543.62</v>
      </c>
      <c r="E71" s="20">
        <v>224019.53</v>
      </c>
      <c r="F71" s="20">
        <v>230490.27</v>
      </c>
      <c r="G71" s="20">
        <v>254140.35</v>
      </c>
      <c r="H71" s="20">
        <v>311868.28999999998</v>
      </c>
      <c r="I71" s="20">
        <v>289923.89</v>
      </c>
      <c r="J71" s="20">
        <v>231382.63</v>
      </c>
      <c r="K71" s="20">
        <v>183204.76</v>
      </c>
      <c r="L71" s="20">
        <v>258018.77</v>
      </c>
      <c r="M71" s="20">
        <v>344750.73</v>
      </c>
    </row>
    <row r="72" spans="1:13" ht="14.5" x14ac:dyDescent="0.25">
      <c r="A72" s="14" t="s">
        <v>39</v>
      </c>
      <c r="B72" s="20">
        <v>0</v>
      </c>
      <c r="C72" s="20">
        <v>0</v>
      </c>
      <c r="D72" s="20">
        <v>0</v>
      </c>
      <c r="E72" s="20">
        <v>35.53</v>
      </c>
      <c r="F72" s="20">
        <v>0</v>
      </c>
      <c r="G72" s="20">
        <v>0</v>
      </c>
      <c r="H72" s="20">
        <v>0</v>
      </c>
      <c r="I72" s="20">
        <v>0</v>
      </c>
      <c r="J72" s="20">
        <v>0</v>
      </c>
      <c r="K72" s="20">
        <v>0</v>
      </c>
      <c r="L72" s="20">
        <v>0</v>
      </c>
      <c r="M72" s="20">
        <v>0</v>
      </c>
    </row>
    <row r="73" spans="1:13" ht="14.5" x14ac:dyDescent="0.25">
      <c r="A73" s="14" t="s">
        <v>40</v>
      </c>
      <c r="B73" s="20">
        <v>818195.8</v>
      </c>
      <c r="C73" s="20">
        <v>1409366.8900000001</v>
      </c>
      <c r="D73" s="20">
        <v>162324.57999999999</v>
      </c>
      <c r="E73" s="20">
        <v>254944.62</v>
      </c>
      <c r="F73" s="20">
        <v>261809.46</v>
      </c>
      <c r="G73" s="20">
        <v>454890.34</v>
      </c>
      <c r="H73" s="20">
        <v>302725.92000000004</v>
      </c>
      <c r="I73" s="20">
        <v>595691.91999999993</v>
      </c>
      <c r="J73" s="20">
        <v>244318.73</v>
      </c>
      <c r="K73" s="20">
        <v>329226.21000000002</v>
      </c>
      <c r="L73" s="20">
        <v>486033.62</v>
      </c>
      <c r="M73" s="20">
        <v>1003479.78</v>
      </c>
    </row>
    <row r="74" spans="1:13" ht="14.5" x14ac:dyDescent="0.25">
      <c r="A74" s="14" t="s">
        <v>41</v>
      </c>
      <c r="B74" s="20">
        <v>128.1</v>
      </c>
      <c r="C74" s="20">
        <v>270.13</v>
      </c>
      <c r="D74" s="20">
        <v>985.52</v>
      </c>
      <c r="E74" s="20">
        <v>1296.8</v>
      </c>
      <c r="F74" s="20">
        <v>0</v>
      </c>
      <c r="G74" s="20">
        <v>0</v>
      </c>
      <c r="H74" s="20">
        <v>0</v>
      </c>
      <c r="I74" s="20">
        <v>0</v>
      </c>
      <c r="J74" s="20">
        <v>2102.1799999999998</v>
      </c>
      <c r="K74" s="20">
        <v>0</v>
      </c>
      <c r="L74" s="20">
        <v>4352.5199999999995</v>
      </c>
      <c r="M74" s="20">
        <v>3387.3900000000003</v>
      </c>
    </row>
    <row r="75" spans="1:13" ht="12.5" x14ac:dyDescent="0.25">
      <c r="A75" s="14" t="s">
        <v>42</v>
      </c>
      <c r="B75" s="20">
        <v>0</v>
      </c>
      <c r="C75" s="20">
        <v>0</v>
      </c>
      <c r="D75" s="20">
        <v>0</v>
      </c>
      <c r="E75" s="20">
        <v>0</v>
      </c>
      <c r="F75" s="20">
        <v>0</v>
      </c>
      <c r="G75" s="20">
        <v>0</v>
      </c>
      <c r="H75" s="20">
        <v>0</v>
      </c>
      <c r="I75" s="20">
        <v>0</v>
      </c>
      <c r="J75" s="20">
        <v>0</v>
      </c>
      <c r="K75" s="20">
        <v>0</v>
      </c>
      <c r="L75" s="20">
        <v>0</v>
      </c>
      <c r="M75" s="20">
        <v>0</v>
      </c>
    </row>
    <row r="76" spans="1:13" ht="12.5" x14ac:dyDescent="0.25">
      <c r="A76" s="14" t="s">
        <v>43</v>
      </c>
      <c r="B76" s="20">
        <v>19671.599999999999</v>
      </c>
      <c r="C76" s="20">
        <v>55357.49</v>
      </c>
      <c r="D76" s="20">
        <v>38.799999999999997</v>
      </c>
      <c r="E76" s="20">
        <v>364.36</v>
      </c>
      <c r="F76" s="20">
        <v>14728.66</v>
      </c>
      <c r="G76" s="20">
        <v>22126.86</v>
      </c>
      <c r="H76" s="20">
        <v>444.26</v>
      </c>
      <c r="I76" s="20">
        <v>19728.64</v>
      </c>
      <c r="J76" s="20">
        <v>5820</v>
      </c>
      <c r="K76" s="20">
        <v>18847.13</v>
      </c>
      <c r="L76" s="20">
        <v>15869.2</v>
      </c>
      <c r="M76" s="20">
        <v>613.04</v>
      </c>
    </row>
    <row r="77" spans="1:13" ht="12.5" x14ac:dyDescent="0.25">
      <c r="A77" s="14"/>
      <c r="B77" s="21"/>
      <c r="C77" s="21"/>
      <c r="D77" s="21"/>
      <c r="E77" s="21"/>
      <c r="F77" s="21"/>
      <c r="G77" s="21"/>
      <c r="H77" s="21"/>
      <c r="I77" s="21"/>
      <c r="J77" s="21"/>
      <c r="K77" s="21"/>
      <c r="L77" s="21"/>
      <c r="M77" s="21"/>
    </row>
    <row r="78" spans="1:13" ht="15" x14ac:dyDescent="0.3">
      <c r="A78" s="12" t="s">
        <v>44</v>
      </c>
      <c r="B78" s="22">
        <f t="shared" ref="B78:C78" si="60">SUM(B79:B87)</f>
        <v>287305.18400000001</v>
      </c>
      <c r="C78" s="22">
        <f t="shared" si="60"/>
        <v>753115.16899999999</v>
      </c>
      <c r="D78" s="22">
        <f t="shared" ref="D78:E78" si="61">SUM(D79:D87)</f>
        <v>28783.304</v>
      </c>
      <c r="E78" s="22">
        <f t="shared" si="61"/>
        <v>52383.574999999997</v>
      </c>
      <c r="F78" s="22">
        <f t="shared" ref="F78:G78" si="62">SUM(F79:F87)</f>
        <v>77692.857000000004</v>
      </c>
      <c r="G78" s="22">
        <f t="shared" si="62"/>
        <v>161356.91299999997</v>
      </c>
      <c r="H78" s="22">
        <f t="shared" ref="H78:I78" si="63">SUM(H79:H87)</f>
        <v>201305.62399999998</v>
      </c>
      <c r="I78" s="22">
        <f t="shared" si="63"/>
        <v>229330.255</v>
      </c>
      <c r="J78" s="22">
        <f t="shared" ref="J78:K78" si="64">SUM(J79:J87)</f>
        <v>229331.91699999996</v>
      </c>
      <c r="K78" s="22">
        <f t="shared" si="64"/>
        <v>215569.40400000001</v>
      </c>
      <c r="L78" s="22">
        <f t="shared" ref="L78:M78" si="65">SUM(L79:L87)</f>
        <v>238309.386</v>
      </c>
      <c r="M78" s="22">
        <f t="shared" si="65"/>
        <v>272945.46800000005</v>
      </c>
    </row>
    <row r="79" spans="1:13" ht="12.5" x14ac:dyDescent="0.25">
      <c r="A79" s="14" t="s">
        <v>35</v>
      </c>
      <c r="B79" s="80">
        <v>9790.08</v>
      </c>
      <c r="C79" s="80">
        <v>4998</v>
      </c>
      <c r="D79" s="80">
        <v>294</v>
      </c>
      <c r="E79" s="80">
        <v>118</v>
      </c>
      <c r="F79" s="80">
        <v>160</v>
      </c>
      <c r="G79" s="80">
        <v>108</v>
      </c>
      <c r="H79" s="80">
        <v>20</v>
      </c>
      <c r="I79" s="80">
        <v>1147.2</v>
      </c>
      <c r="J79" s="80">
        <v>7830.4</v>
      </c>
      <c r="K79" s="80">
        <v>719.6</v>
      </c>
      <c r="L79" s="80">
        <v>917.1</v>
      </c>
      <c r="M79" s="80">
        <v>1897.2</v>
      </c>
    </row>
    <row r="80" spans="1:13" ht="12.5" x14ac:dyDescent="0.25">
      <c r="A80" s="14" t="s">
        <v>36</v>
      </c>
      <c r="B80" s="80">
        <v>842.92</v>
      </c>
      <c r="C80" s="80">
        <v>843.88</v>
      </c>
      <c r="D80" s="80">
        <v>228.8</v>
      </c>
      <c r="E80" s="80">
        <v>340</v>
      </c>
      <c r="F80" s="80">
        <v>510</v>
      </c>
      <c r="G80" s="80">
        <v>597.84</v>
      </c>
      <c r="H80" s="80">
        <v>510</v>
      </c>
      <c r="I80" s="80">
        <v>1158.5999999999999</v>
      </c>
      <c r="J80" s="80">
        <v>591.05999999999995</v>
      </c>
      <c r="K80" s="80">
        <v>363.88900000000001</v>
      </c>
      <c r="L80" s="80">
        <v>267.92500000000001</v>
      </c>
      <c r="M80" s="80">
        <v>723.92</v>
      </c>
    </row>
    <row r="81" spans="1:13" ht="14.5" x14ac:dyDescent="0.25">
      <c r="A81" s="14" t="s">
        <v>37</v>
      </c>
      <c r="B81" s="80">
        <v>270836.13900000002</v>
      </c>
      <c r="C81" s="80">
        <v>743257.848</v>
      </c>
      <c r="D81" s="80">
        <v>27182.558000000001</v>
      </c>
      <c r="E81" s="80">
        <v>50807.762000000002</v>
      </c>
      <c r="F81" s="80">
        <v>75832</v>
      </c>
      <c r="G81" s="80">
        <v>157622.46599999999</v>
      </c>
      <c r="H81" s="80">
        <v>199335.15</v>
      </c>
      <c r="I81" s="80">
        <v>224899.48800000001</v>
      </c>
      <c r="J81" s="80">
        <v>219775.98499999999</v>
      </c>
      <c r="K81" s="80">
        <v>212015.253</v>
      </c>
      <c r="L81" s="80">
        <v>235328.44699999999</v>
      </c>
      <c r="M81" s="80">
        <v>267157.38</v>
      </c>
    </row>
    <row r="82" spans="1:13" ht="14.5" x14ac:dyDescent="0.25">
      <c r="A82" s="14" t="s">
        <v>38</v>
      </c>
      <c r="B82" s="80">
        <v>3868.8960000000002</v>
      </c>
      <c r="C82" s="80">
        <v>571.48800000000006</v>
      </c>
      <c r="D82" s="80">
        <v>695.15499999999997</v>
      </c>
      <c r="E82" s="80">
        <v>516.66899999999998</v>
      </c>
      <c r="F82" s="80">
        <v>539.75900000000001</v>
      </c>
      <c r="G82" s="80">
        <v>1906.2619999999999</v>
      </c>
      <c r="H82" s="80">
        <v>730.36900000000003</v>
      </c>
      <c r="I82" s="80">
        <v>679.05700000000002</v>
      </c>
      <c r="J82" s="80">
        <v>541.87900000000002</v>
      </c>
      <c r="K82" s="80">
        <v>1651.1479999999999</v>
      </c>
      <c r="L82" s="80">
        <v>606.48599999999999</v>
      </c>
      <c r="M82" s="80">
        <v>807.38599999999997</v>
      </c>
    </row>
    <row r="83" spans="1:13" ht="14.5" x14ac:dyDescent="0.25">
      <c r="A83" s="14" t="s">
        <v>39</v>
      </c>
      <c r="B83" s="80">
        <v>0</v>
      </c>
      <c r="C83" s="80">
        <v>0</v>
      </c>
      <c r="D83" s="80">
        <v>0</v>
      </c>
      <c r="E83" s="80">
        <v>0.108</v>
      </c>
      <c r="F83" s="80">
        <v>0</v>
      </c>
      <c r="G83" s="80">
        <v>0</v>
      </c>
      <c r="H83" s="80">
        <v>0</v>
      </c>
      <c r="I83" s="79">
        <v>0</v>
      </c>
      <c r="J83" s="79">
        <v>0</v>
      </c>
      <c r="K83" s="79">
        <v>0</v>
      </c>
      <c r="L83" s="79">
        <v>0</v>
      </c>
      <c r="M83" s="79">
        <v>0</v>
      </c>
    </row>
    <row r="84" spans="1:13" ht="14.5" x14ac:dyDescent="0.25">
      <c r="A84" s="14" t="s">
        <v>40</v>
      </c>
      <c r="B84" s="80">
        <v>1916.1489999999999</v>
      </c>
      <c r="C84" s="80">
        <v>3300.625</v>
      </c>
      <c r="D84" s="80">
        <v>380.15100000000001</v>
      </c>
      <c r="E84" s="80">
        <v>597.05999999999995</v>
      </c>
      <c r="F84" s="80">
        <v>613.13699999999994</v>
      </c>
      <c r="G84" s="80">
        <v>1065.317</v>
      </c>
      <c r="H84" s="80">
        <v>708.96</v>
      </c>
      <c r="I84" s="80">
        <v>1395.0630000000001</v>
      </c>
      <c r="J84" s="80">
        <v>572.17499999999995</v>
      </c>
      <c r="K84" s="80">
        <v>770.93899999999996</v>
      </c>
      <c r="L84" s="80">
        <v>1138.252</v>
      </c>
      <c r="M84" s="80">
        <v>2350.069</v>
      </c>
    </row>
    <row r="85" spans="1:13" ht="14.5" x14ac:dyDescent="0.25">
      <c r="A85" s="14" t="s">
        <v>41</v>
      </c>
      <c r="B85" s="80">
        <v>0.3</v>
      </c>
      <c r="C85" s="80">
        <v>0.65400000000000003</v>
      </c>
      <c r="D85" s="80">
        <v>2.54</v>
      </c>
      <c r="E85" s="80">
        <v>3.0369999999999999</v>
      </c>
      <c r="F85" s="80">
        <v>0</v>
      </c>
      <c r="G85" s="80">
        <v>0</v>
      </c>
      <c r="H85" s="80">
        <v>0</v>
      </c>
      <c r="I85" s="80">
        <v>0</v>
      </c>
      <c r="J85" s="80">
        <v>5.4180000000000001</v>
      </c>
      <c r="K85" s="80">
        <v>0</v>
      </c>
      <c r="L85" s="80">
        <v>10.276</v>
      </c>
      <c r="M85" s="80">
        <v>7.9329999999999998</v>
      </c>
    </row>
    <row r="86" spans="1:13" ht="12.5" x14ac:dyDescent="0.25">
      <c r="A86" s="14" t="s">
        <v>42</v>
      </c>
      <c r="B86" s="80">
        <v>0</v>
      </c>
      <c r="C86" s="80">
        <v>0</v>
      </c>
      <c r="D86" s="80">
        <v>0</v>
      </c>
      <c r="E86" s="80">
        <v>0</v>
      </c>
      <c r="F86" s="80">
        <v>0</v>
      </c>
      <c r="G86" s="80">
        <v>0</v>
      </c>
      <c r="H86" s="80">
        <v>0</v>
      </c>
      <c r="I86" s="80">
        <v>0</v>
      </c>
      <c r="J86" s="80">
        <v>0</v>
      </c>
      <c r="K86" s="80">
        <v>0</v>
      </c>
      <c r="L86" s="80">
        <v>0</v>
      </c>
      <c r="M86" s="80">
        <v>0</v>
      </c>
    </row>
    <row r="87" spans="1:13" ht="12.5" x14ac:dyDescent="0.25">
      <c r="A87" s="14" t="s">
        <v>43</v>
      </c>
      <c r="B87" s="80">
        <v>50.7</v>
      </c>
      <c r="C87" s="80">
        <v>142.67400000000001</v>
      </c>
      <c r="D87" s="80">
        <v>0.1</v>
      </c>
      <c r="E87" s="80">
        <v>0.93899999999999995</v>
      </c>
      <c r="F87" s="80">
        <v>37.960999999999999</v>
      </c>
      <c r="G87" s="80">
        <v>57.027999999999999</v>
      </c>
      <c r="H87" s="80">
        <v>1.145</v>
      </c>
      <c r="I87" s="80">
        <v>50.847000000000001</v>
      </c>
      <c r="J87" s="80">
        <v>15</v>
      </c>
      <c r="K87" s="80">
        <v>48.575000000000003</v>
      </c>
      <c r="L87" s="80">
        <v>40.9</v>
      </c>
      <c r="M87" s="80">
        <v>1.58</v>
      </c>
    </row>
    <row r="88" spans="1:13" ht="12.5" x14ac:dyDescent="0.25">
      <c r="A88" s="14"/>
      <c r="B88" s="24"/>
      <c r="C88" s="24"/>
      <c r="D88" s="24"/>
      <c r="E88" s="24"/>
      <c r="F88" s="24"/>
      <c r="G88" s="24"/>
      <c r="H88" s="24"/>
      <c r="I88" s="24"/>
      <c r="J88" s="24"/>
      <c r="K88" s="24"/>
      <c r="L88" s="24"/>
      <c r="M88" s="24"/>
    </row>
    <row r="89" spans="1:13" ht="12.5" x14ac:dyDescent="0.25">
      <c r="A89" s="14"/>
      <c r="B89" s="18"/>
      <c r="C89" s="18"/>
      <c r="D89" s="18"/>
      <c r="E89" s="18"/>
      <c r="F89" s="18"/>
      <c r="G89" s="18"/>
      <c r="H89" s="18"/>
      <c r="I89" s="18"/>
      <c r="J89" s="18"/>
      <c r="K89" s="18"/>
      <c r="L89" s="18"/>
      <c r="M89" s="18"/>
    </row>
    <row r="90" spans="1:13" ht="15" x14ac:dyDescent="0.3">
      <c r="A90" s="12" t="s">
        <v>77</v>
      </c>
      <c r="B90" s="19">
        <f t="shared" ref="B90:C90" si="66">SUM(B91:B93)</f>
        <v>99221870.299999997</v>
      </c>
      <c r="C90" s="19">
        <f t="shared" si="66"/>
        <v>101561790.31999999</v>
      </c>
      <c r="D90" s="19">
        <f t="shared" ref="D90:E90" si="67">SUM(D91:D93)</f>
        <v>93544921.939999998</v>
      </c>
      <c r="E90" s="19">
        <f t="shared" si="67"/>
        <v>101248338.44000001</v>
      </c>
      <c r="F90" s="19">
        <f t="shared" ref="F90:G90" si="68">SUM(F91:F93)</f>
        <v>90753480.780000001</v>
      </c>
      <c r="G90" s="19">
        <f t="shared" si="68"/>
        <v>95867640.679999992</v>
      </c>
      <c r="H90" s="19">
        <f t="shared" ref="H90:I90" si="69">SUM(H91:H93)</f>
        <v>84431084.610000014</v>
      </c>
      <c r="I90" s="19">
        <f t="shared" si="69"/>
        <v>85886440.739999995</v>
      </c>
      <c r="J90" s="19">
        <f t="shared" ref="J90:K90" si="70">SUM(J91:J93)</f>
        <v>94915559.849999994</v>
      </c>
      <c r="K90" s="19">
        <f t="shared" si="70"/>
        <v>87663621.959999993</v>
      </c>
      <c r="L90" s="19">
        <f t="shared" ref="L90:M90" si="71">SUM(L91:L93)</f>
        <v>85418351.870000005</v>
      </c>
      <c r="M90" s="19">
        <f t="shared" si="71"/>
        <v>83589985.459999993</v>
      </c>
    </row>
    <row r="91" spans="1:13" ht="14.5" x14ac:dyDescent="0.25">
      <c r="A91" s="14" t="s">
        <v>45</v>
      </c>
      <c r="B91" s="20">
        <v>64312425.729999997</v>
      </c>
      <c r="C91" s="20">
        <v>67572759.859999999</v>
      </c>
      <c r="D91" s="20">
        <v>53880256.859999999</v>
      </c>
      <c r="E91" s="20">
        <v>61950150.479999997</v>
      </c>
      <c r="F91" s="20">
        <v>60343591.030000001</v>
      </c>
      <c r="G91" s="20">
        <v>61257028.769999996</v>
      </c>
      <c r="H91" s="20">
        <v>54796126.010000005</v>
      </c>
      <c r="I91" s="20">
        <v>58082636.439999998</v>
      </c>
      <c r="J91" s="20">
        <v>59063454.090000004</v>
      </c>
      <c r="K91" s="20">
        <v>57644120.859999999</v>
      </c>
      <c r="L91" s="20">
        <v>58047707.670000002</v>
      </c>
      <c r="M91" s="20">
        <v>56779898.600000001</v>
      </c>
    </row>
    <row r="92" spans="1:13" ht="12.5" x14ac:dyDescent="0.25">
      <c r="A92" s="14" t="s">
        <v>75</v>
      </c>
      <c r="B92" s="35">
        <v>34908723.609999999</v>
      </c>
      <c r="C92" s="35">
        <v>33988295.309999995</v>
      </c>
      <c r="D92" s="35">
        <v>39664078.719999999</v>
      </c>
      <c r="E92" s="35">
        <v>39297501.510000005</v>
      </c>
      <c r="F92" s="35">
        <v>30409235.469999999</v>
      </c>
      <c r="G92" s="35">
        <v>34609954.159999996</v>
      </c>
      <c r="H92" s="35">
        <v>29634307.48</v>
      </c>
      <c r="I92" s="35">
        <v>27803232.059999999</v>
      </c>
      <c r="J92" s="35">
        <v>35851466.319999993</v>
      </c>
      <c r="K92" s="35">
        <v>30018887.830000002</v>
      </c>
      <c r="L92" s="35">
        <v>27370088.280000001</v>
      </c>
      <c r="M92" s="35">
        <v>26809465.040000003</v>
      </c>
    </row>
    <row r="93" spans="1:13" ht="12.5" x14ac:dyDescent="0.25">
      <c r="A93" s="14" t="s">
        <v>46</v>
      </c>
      <c r="B93" s="20">
        <v>720.96</v>
      </c>
      <c r="C93" s="20">
        <v>735.15</v>
      </c>
      <c r="D93" s="20">
        <v>586.36</v>
      </c>
      <c r="E93" s="20">
        <v>686.45</v>
      </c>
      <c r="F93" s="20">
        <v>654.28</v>
      </c>
      <c r="G93" s="20">
        <v>657.75</v>
      </c>
      <c r="H93" s="20">
        <v>651.12</v>
      </c>
      <c r="I93" s="20">
        <v>572.24</v>
      </c>
      <c r="J93" s="20">
        <v>639.44000000000005</v>
      </c>
      <c r="K93" s="20">
        <v>613.27</v>
      </c>
      <c r="L93" s="20">
        <v>555.91999999999996</v>
      </c>
      <c r="M93" s="20">
        <v>621.82000000000005</v>
      </c>
    </row>
    <row r="94" spans="1:13" ht="12.5" x14ac:dyDescent="0.25">
      <c r="A94" s="14"/>
      <c r="B94" s="21"/>
      <c r="C94" s="21"/>
      <c r="D94" s="21"/>
      <c r="E94" s="21"/>
      <c r="F94" s="21"/>
      <c r="G94" s="21"/>
      <c r="H94" s="21"/>
      <c r="I94" s="21"/>
      <c r="J94" s="21"/>
      <c r="K94" s="21"/>
      <c r="L94" s="21"/>
      <c r="M94" s="21"/>
    </row>
    <row r="95" spans="1:13" ht="15" x14ac:dyDescent="0.3">
      <c r="A95" s="12" t="s">
        <v>47</v>
      </c>
      <c r="B95" s="19">
        <f t="shared" ref="B95:C95" si="72">SUM(B96:B98)</f>
        <v>26890536.976</v>
      </c>
      <c r="C95" s="19">
        <f t="shared" si="72"/>
        <v>26909233.541000001</v>
      </c>
      <c r="D95" s="19">
        <f t="shared" ref="D95:E95" si="73">SUM(D96:D98)</f>
        <v>27741783.533</v>
      </c>
      <c r="E95" s="19">
        <f t="shared" si="73"/>
        <v>28788104.680999998</v>
      </c>
      <c r="F95" s="19">
        <f t="shared" ref="F95:G95" si="74">SUM(F96:F98)</f>
        <v>24116176.048</v>
      </c>
      <c r="G95" s="19">
        <f t="shared" si="74"/>
        <v>26349099.463999998</v>
      </c>
      <c r="H95" s="19">
        <f t="shared" ref="H95:I95" si="75">SUM(H96:H98)</f>
        <v>22923717.580999997</v>
      </c>
      <c r="I95" s="19">
        <f t="shared" si="75"/>
        <v>22474169.642000001</v>
      </c>
      <c r="J95" s="19">
        <f t="shared" ref="J95:K95" si="76">SUM(J96:J98)</f>
        <v>26656945.612</v>
      </c>
      <c r="K95" s="19">
        <f t="shared" si="76"/>
        <v>23524039.925000001</v>
      </c>
      <c r="L95" s="19">
        <f t="shared" ref="L95:M95" si="77">SUM(L96:L98)</f>
        <v>22260587.444000002</v>
      </c>
      <c r="M95" s="19">
        <f t="shared" si="77"/>
        <v>21791700.530000001</v>
      </c>
    </row>
    <row r="96" spans="1:13" ht="14.5" x14ac:dyDescent="0.25">
      <c r="A96" s="14" t="s">
        <v>48</v>
      </c>
      <c r="B96" s="20">
        <v>9432570.3399999999</v>
      </c>
      <c r="C96" s="20">
        <v>9911410.0810000002</v>
      </c>
      <c r="D96" s="20">
        <v>7906812.3399999999</v>
      </c>
      <c r="E96" s="20">
        <v>9135921.6999999993</v>
      </c>
      <c r="F96" s="20">
        <v>8908286.9100000001</v>
      </c>
      <c r="G96" s="20">
        <v>9040833.6500000004</v>
      </c>
      <c r="H96" s="20">
        <v>8103308.2419999996</v>
      </c>
      <c r="I96" s="20">
        <v>8569692.4000000004</v>
      </c>
      <c r="J96" s="20">
        <v>8728015.2479999997</v>
      </c>
      <c r="K96" s="20">
        <v>8511529.6799999997</v>
      </c>
      <c r="L96" s="20">
        <v>8572763.7129999995</v>
      </c>
      <c r="M96" s="20">
        <v>8383858.9000000004</v>
      </c>
    </row>
    <row r="97" spans="1:13" ht="12.5" x14ac:dyDescent="0.25">
      <c r="A97" s="14" t="s">
        <v>76</v>
      </c>
      <c r="B97" s="35">
        <v>17454361.826000001</v>
      </c>
      <c r="C97" s="35">
        <v>16994147.670000002</v>
      </c>
      <c r="D97" s="35">
        <v>19832039.373</v>
      </c>
      <c r="E97" s="35">
        <v>19648750.750999998</v>
      </c>
      <c r="F97" s="35">
        <v>15204617.738</v>
      </c>
      <c r="G97" s="35">
        <v>17304977.083999999</v>
      </c>
      <c r="H97" s="35">
        <v>14817153.759</v>
      </c>
      <c r="I97" s="35">
        <v>13901616.041999999</v>
      </c>
      <c r="J97" s="35">
        <v>17925733.173999999</v>
      </c>
      <c r="K97" s="35">
        <v>15009443.925000001</v>
      </c>
      <c r="L97" s="35">
        <v>13685044.141000001</v>
      </c>
      <c r="M97" s="35">
        <v>13404732.52</v>
      </c>
    </row>
    <row r="98" spans="1:13" ht="14.5" x14ac:dyDescent="0.25">
      <c r="A98" s="14" t="s">
        <v>49</v>
      </c>
      <c r="B98" s="20">
        <v>3604.81</v>
      </c>
      <c r="C98" s="20">
        <v>3675.79</v>
      </c>
      <c r="D98" s="20">
        <v>2931.82</v>
      </c>
      <c r="E98" s="20">
        <v>3432.23</v>
      </c>
      <c r="F98" s="20">
        <v>3271.4</v>
      </c>
      <c r="G98" s="20">
        <v>3288.73</v>
      </c>
      <c r="H98" s="20">
        <v>3255.58</v>
      </c>
      <c r="I98" s="20">
        <v>2861.2</v>
      </c>
      <c r="J98" s="20">
        <v>3197.19</v>
      </c>
      <c r="K98" s="20">
        <v>3066.32</v>
      </c>
      <c r="L98" s="20">
        <v>2779.59</v>
      </c>
      <c r="M98" s="20">
        <v>3109.11</v>
      </c>
    </row>
    <row r="99" spans="1:13" ht="12.5" x14ac:dyDescent="0.25">
      <c r="A99" s="14"/>
      <c r="B99" s="21"/>
      <c r="C99" s="21"/>
      <c r="D99" s="21"/>
      <c r="E99" s="21"/>
      <c r="F99" s="21"/>
      <c r="G99" s="21"/>
      <c r="H99" s="21"/>
      <c r="I99" s="21"/>
      <c r="J99" s="21"/>
      <c r="K99" s="21"/>
      <c r="L99" s="21"/>
      <c r="M99" s="21"/>
    </row>
    <row r="100" spans="1:13" ht="12.5" x14ac:dyDescent="0.25">
      <c r="A100" s="14"/>
      <c r="B100" s="18"/>
      <c r="C100" s="18"/>
      <c r="D100" s="18"/>
      <c r="E100" s="18"/>
      <c r="F100" s="18"/>
      <c r="G100" s="18"/>
      <c r="H100" s="18"/>
      <c r="I100" s="18"/>
      <c r="J100" s="18"/>
      <c r="K100" s="18"/>
      <c r="L100" s="18"/>
      <c r="M100" s="18"/>
    </row>
    <row r="101" spans="1:13" ht="15" x14ac:dyDescent="0.3">
      <c r="A101" s="12" t="s">
        <v>50</v>
      </c>
      <c r="B101" s="19">
        <f>SUM(B102:B104)</f>
        <v>27435609.789999999</v>
      </c>
      <c r="C101" s="19">
        <f t="shared" ref="C101:L101" si="78">SUM(C102:C104)</f>
        <v>17184575.359999999</v>
      </c>
      <c r="D101" s="19">
        <f t="shared" si="78"/>
        <v>22871421.600000001</v>
      </c>
      <c r="E101" s="19">
        <f t="shared" si="78"/>
        <v>20271816.979999997</v>
      </c>
      <c r="F101" s="19">
        <f t="shared" si="78"/>
        <v>27940413.25</v>
      </c>
      <c r="G101" s="19">
        <f t="shared" si="78"/>
        <v>23574527.050000001</v>
      </c>
      <c r="H101" s="19">
        <f t="shared" si="78"/>
        <v>21315331.469999999</v>
      </c>
      <c r="I101" s="19">
        <f t="shared" si="78"/>
        <v>26177163.009999998</v>
      </c>
      <c r="J101" s="19">
        <f t="shared" si="78"/>
        <v>18536184.690000001</v>
      </c>
      <c r="K101" s="19">
        <f t="shared" si="78"/>
        <v>20007601.120000001</v>
      </c>
      <c r="L101" s="19">
        <f t="shared" si="78"/>
        <v>22102248.100000001</v>
      </c>
      <c r="M101" s="19">
        <f t="shared" ref="M101" si="79">SUM(M102:M104)</f>
        <v>20769131.57</v>
      </c>
    </row>
    <row r="102" spans="1:13" ht="14.5" x14ac:dyDescent="0.25">
      <c r="A102" s="14" t="s">
        <v>51</v>
      </c>
      <c r="B102" s="20">
        <v>27059373.579999998</v>
      </c>
      <c r="C102" s="20">
        <v>16724905.129999999</v>
      </c>
      <c r="D102" s="20">
        <v>22376661.010000002</v>
      </c>
      <c r="E102" s="20">
        <v>19771978.419999998</v>
      </c>
      <c r="F102" s="20">
        <v>27520779.41</v>
      </c>
      <c r="G102" s="20">
        <v>23029889.740000002</v>
      </c>
      <c r="H102" s="20">
        <v>20772260.099999998</v>
      </c>
      <c r="I102" s="20">
        <v>25333049.349999998</v>
      </c>
      <c r="J102" s="20">
        <v>17894524.640000001</v>
      </c>
      <c r="K102" s="20">
        <v>19282862.32</v>
      </c>
      <c r="L102" s="20">
        <v>21325169.220000003</v>
      </c>
      <c r="M102" s="20">
        <v>20046561.670000002</v>
      </c>
    </row>
    <row r="103" spans="1:13" ht="14.5" x14ac:dyDescent="0.25">
      <c r="A103" s="14" t="s">
        <v>52</v>
      </c>
      <c r="B103" s="25">
        <v>376236.21</v>
      </c>
      <c r="C103" s="25">
        <v>459670.23</v>
      </c>
      <c r="D103" s="25">
        <v>494760.59</v>
      </c>
      <c r="E103" s="25">
        <v>499838.56</v>
      </c>
      <c r="F103" s="25">
        <v>419633.84</v>
      </c>
      <c r="G103" s="25">
        <v>544637.31000000006</v>
      </c>
      <c r="H103" s="25">
        <v>543071.37</v>
      </c>
      <c r="I103" s="25">
        <v>844113.66</v>
      </c>
      <c r="J103" s="25">
        <v>632376.79</v>
      </c>
      <c r="K103" s="25">
        <v>712913.36</v>
      </c>
      <c r="L103" s="25">
        <v>768721.34</v>
      </c>
      <c r="M103" s="25">
        <v>722569.9</v>
      </c>
    </row>
    <row r="104" spans="1:13" ht="14.5" x14ac:dyDescent="0.25">
      <c r="A104" s="14" t="s">
        <v>81</v>
      </c>
      <c r="B104" s="25">
        <v>0</v>
      </c>
      <c r="C104" s="25">
        <v>0</v>
      </c>
      <c r="D104" s="25">
        <v>0</v>
      </c>
      <c r="E104" s="25">
        <v>0</v>
      </c>
      <c r="F104" s="25">
        <v>0</v>
      </c>
      <c r="G104" s="25">
        <v>0</v>
      </c>
      <c r="H104" s="25">
        <v>0</v>
      </c>
      <c r="I104" s="25">
        <v>0</v>
      </c>
      <c r="J104" s="25">
        <v>9283.26</v>
      </c>
      <c r="K104" s="25">
        <v>11825.44</v>
      </c>
      <c r="L104" s="25">
        <v>8357.5400000000009</v>
      </c>
      <c r="M104" s="25">
        <v>0</v>
      </c>
    </row>
    <row r="105" spans="1:13" ht="12.5" x14ac:dyDescent="0.25">
      <c r="A105" s="14"/>
      <c r="B105" s="21"/>
      <c r="C105" s="21"/>
      <c r="D105" s="21"/>
      <c r="E105" s="21"/>
      <c r="F105" s="21"/>
      <c r="G105" s="21"/>
      <c r="H105" s="21"/>
      <c r="I105" s="21"/>
      <c r="J105" s="21"/>
      <c r="K105" s="21"/>
      <c r="L105" s="21"/>
      <c r="M105" s="21"/>
    </row>
    <row r="106" spans="1:13" ht="15" x14ac:dyDescent="0.3">
      <c r="A106" s="12" t="s">
        <v>53</v>
      </c>
      <c r="B106" s="22">
        <f>SUM(B107:B109)</f>
        <v>3756</v>
      </c>
      <c r="C106" s="22">
        <f t="shared" ref="C106:K106" si="80">SUM(C107:C109)</f>
        <v>3038</v>
      </c>
      <c r="D106" s="22">
        <f t="shared" si="80"/>
        <v>3536</v>
      </c>
      <c r="E106" s="22">
        <f t="shared" si="80"/>
        <v>3539</v>
      </c>
      <c r="F106" s="22">
        <f t="shared" si="80"/>
        <v>4235</v>
      </c>
      <c r="G106" s="22">
        <f t="shared" si="80"/>
        <v>3772</v>
      </c>
      <c r="H106" s="22">
        <f t="shared" si="80"/>
        <v>3602</v>
      </c>
      <c r="I106" s="22">
        <f t="shared" si="80"/>
        <v>4566</v>
      </c>
      <c r="J106" s="22">
        <f t="shared" si="80"/>
        <v>3467</v>
      </c>
      <c r="K106" s="22">
        <f t="shared" si="80"/>
        <v>3608</v>
      </c>
      <c r="L106" s="22">
        <f>SUM(L107:L109)</f>
        <v>3284</v>
      </c>
      <c r="M106" s="22">
        <f>SUM(M107:M109)</f>
        <v>3318</v>
      </c>
    </row>
    <row r="107" spans="1:13" ht="14.5" x14ac:dyDescent="0.25">
      <c r="A107" s="14" t="s">
        <v>51</v>
      </c>
      <c r="B107" s="23">
        <v>3163</v>
      </c>
      <c r="C107" s="23">
        <v>2134</v>
      </c>
      <c r="D107" s="23">
        <v>2594</v>
      </c>
      <c r="E107" s="23">
        <v>2405</v>
      </c>
      <c r="F107" s="23">
        <v>3513</v>
      </c>
      <c r="G107" s="23">
        <v>2782</v>
      </c>
      <c r="H107" s="23">
        <v>2583</v>
      </c>
      <c r="I107" s="23">
        <v>2919</v>
      </c>
      <c r="J107" s="23">
        <v>2271</v>
      </c>
      <c r="K107" s="23">
        <v>2320</v>
      </c>
      <c r="L107" s="23">
        <v>2357</v>
      </c>
      <c r="M107" s="23">
        <v>2217</v>
      </c>
    </row>
    <row r="108" spans="1:13" ht="14.5" x14ac:dyDescent="0.25">
      <c r="A108" s="14" t="s">
        <v>52</v>
      </c>
      <c r="B108" s="26">
        <v>593</v>
      </c>
      <c r="C108" s="26">
        <v>904</v>
      </c>
      <c r="D108" s="26">
        <v>942</v>
      </c>
      <c r="E108" s="26">
        <v>1134</v>
      </c>
      <c r="F108" s="26">
        <v>722</v>
      </c>
      <c r="G108" s="26">
        <v>990</v>
      </c>
      <c r="H108" s="26">
        <v>1019</v>
      </c>
      <c r="I108" s="26">
        <v>1647</v>
      </c>
      <c r="J108" s="26">
        <v>1194</v>
      </c>
      <c r="K108" s="26">
        <v>1281</v>
      </c>
      <c r="L108" s="26">
        <v>922</v>
      </c>
      <c r="M108" s="26">
        <v>1101</v>
      </c>
    </row>
    <row r="109" spans="1:13" ht="14.5" x14ac:dyDescent="0.25">
      <c r="A109" s="14" t="s">
        <v>81</v>
      </c>
      <c r="B109" s="26">
        <v>0</v>
      </c>
      <c r="C109" s="26">
        <v>0</v>
      </c>
      <c r="D109" s="26">
        <v>0</v>
      </c>
      <c r="E109" s="26">
        <v>0</v>
      </c>
      <c r="F109" s="26">
        <v>0</v>
      </c>
      <c r="G109" s="26">
        <v>0</v>
      </c>
      <c r="H109" s="26">
        <v>0</v>
      </c>
      <c r="I109" s="26">
        <v>0</v>
      </c>
      <c r="J109" s="26">
        <v>2</v>
      </c>
      <c r="K109" s="26">
        <v>7</v>
      </c>
      <c r="L109" s="26">
        <v>5</v>
      </c>
      <c r="M109" s="26">
        <v>0</v>
      </c>
    </row>
    <row r="110" spans="1:13" ht="12.5" x14ac:dyDescent="0.25">
      <c r="A110" s="14"/>
      <c r="B110" s="24"/>
      <c r="C110" s="24"/>
      <c r="D110" s="24"/>
      <c r="E110" s="24"/>
      <c r="F110" s="24"/>
      <c r="G110" s="24"/>
      <c r="H110" s="24"/>
      <c r="I110" s="24"/>
      <c r="J110" s="24"/>
      <c r="K110" s="24"/>
      <c r="L110" s="24"/>
      <c r="M110" s="24"/>
    </row>
    <row r="111" spans="1:13" ht="12.5" x14ac:dyDescent="0.25">
      <c r="A111" s="14"/>
      <c r="B111" s="24"/>
      <c r="C111" s="24"/>
      <c r="D111" s="24"/>
      <c r="E111" s="24"/>
      <c r="F111" s="24"/>
      <c r="G111" s="24"/>
      <c r="H111" s="24"/>
      <c r="I111" s="24"/>
      <c r="J111" s="24"/>
      <c r="K111" s="24"/>
      <c r="L111" s="24"/>
      <c r="M111" s="24"/>
    </row>
    <row r="112" spans="1:13" ht="15" x14ac:dyDescent="0.3">
      <c r="A112" s="12" t="s">
        <v>54</v>
      </c>
      <c r="B112" s="19">
        <v>56866.38</v>
      </c>
      <c r="C112" s="19">
        <v>17516.240000000002</v>
      </c>
      <c r="D112" s="19">
        <v>65124.58</v>
      </c>
      <c r="E112" s="19">
        <v>76246.61</v>
      </c>
      <c r="F112" s="19">
        <v>63021.62</v>
      </c>
      <c r="G112" s="19">
        <v>96195.88</v>
      </c>
      <c r="H112" s="19">
        <v>41869.72</v>
      </c>
      <c r="I112" s="19">
        <v>54139.040000000001</v>
      </c>
      <c r="J112" s="19">
        <v>36713.74</v>
      </c>
      <c r="K112" s="19">
        <v>58601.75</v>
      </c>
      <c r="L112" s="19">
        <v>55993.87</v>
      </c>
      <c r="M112" s="19">
        <v>343540.13</v>
      </c>
    </row>
    <row r="113" spans="1:13" x14ac:dyDescent="0.3">
      <c r="A113" s="12"/>
      <c r="B113" s="27"/>
      <c r="C113" s="27"/>
      <c r="D113" s="27"/>
      <c r="E113" s="27"/>
      <c r="F113" s="27"/>
      <c r="G113" s="27"/>
      <c r="H113" s="27"/>
      <c r="I113" s="27"/>
      <c r="J113" s="27"/>
      <c r="K113" s="27"/>
      <c r="L113" s="27"/>
      <c r="M113" s="27"/>
    </row>
    <row r="114" spans="1:13" ht="12.5" x14ac:dyDescent="0.25">
      <c r="A114" s="28"/>
      <c r="B114" s="29"/>
      <c r="C114" s="29"/>
      <c r="D114" s="29"/>
      <c r="E114" s="29"/>
      <c r="F114" s="29"/>
      <c r="G114" s="29"/>
      <c r="H114" s="29"/>
      <c r="I114" s="29"/>
      <c r="J114" s="29"/>
      <c r="K114" s="29"/>
      <c r="L114" s="29"/>
      <c r="M114" s="29"/>
    </row>
    <row r="116" spans="1:13" ht="14.5" x14ac:dyDescent="0.25">
      <c r="A116" s="30" t="s">
        <v>55</v>
      </c>
    </row>
    <row r="117" spans="1:13" ht="14.5" x14ac:dyDescent="0.25">
      <c r="A117" s="30" t="s">
        <v>56</v>
      </c>
    </row>
    <row r="118" spans="1:13" ht="14.5" x14ac:dyDescent="0.25">
      <c r="A118" s="30" t="s">
        <v>57</v>
      </c>
    </row>
    <row r="119" spans="1:13" ht="14.5" x14ac:dyDescent="0.25">
      <c r="A119" s="30" t="s">
        <v>58</v>
      </c>
    </row>
    <row r="120" spans="1:13" ht="14.5" x14ac:dyDescent="0.25">
      <c r="A120" s="30" t="s">
        <v>59</v>
      </c>
    </row>
    <row r="121" spans="1:13" ht="14.5" x14ac:dyDescent="0.25">
      <c r="A121" s="30" t="s">
        <v>60</v>
      </c>
    </row>
    <row r="122" spans="1:13" ht="14.5" x14ac:dyDescent="0.25">
      <c r="A122" s="30" t="s">
        <v>61</v>
      </c>
    </row>
    <row r="123" spans="1:13" ht="14.5" x14ac:dyDescent="0.25">
      <c r="A123" s="30" t="s">
        <v>62</v>
      </c>
    </row>
    <row r="124" spans="1:13" ht="14.5" x14ac:dyDescent="0.25">
      <c r="A124" s="30" t="s">
        <v>63</v>
      </c>
    </row>
    <row r="125" spans="1:13" ht="14.5" x14ac:dyDescent="0.25">
      <c r="A125" s="30" t="s">
        <v>64</v>
      </c>
    </row>
    <row r="126" spans="1:13" ht="14.5" x14ac:dyDescent="0.25">
      <c r="A126" s="30" t="s">
        <v>65</v>
      </c>
    </row>
    <row r="127" spans="1:13" ht="14.5" x14ac:dyDescent="0.25">
      <c r="A127" s="30" t="s">
        <v>66</v>
      </c>
    </row>
    <row r="128" spans="1:13" ht="14.5" x14ac:dyDescent="0.25">
      <c r="A128" s="30" t="s">
        <v>67</v>
      </c>
    </row>
    <row r="129" spans="1:1" ht="14.5" x14ac:dyDescent="0.25">
      <c r="A129" s="30" t="s">
        <v>68</v>
      </c>
    </row>
    <row r="130" spans="1:1" ht="14.5" x14ac:dyDescent="0.25">
      <c r="A130" s="30" t="s">
        <v>69</v>
      </c>
    </row>
    <row r="131" spans="1:1" ht="14.5" x14ac:dyDescent="0.25">
      <c r="A131" s="30" t="s">
        <v>70</v>
      </c>
    </row>
    <row r="132" spans="1:1" ht="14.5" x14ac:dyDescent="0.25">
      <c r="A132" s="30" t="s">
        <v>82</v>
      </c>
    </row>
    <row r="133" spans="1:1" ht="12.5" x14ac:dyDescent="0.25">
      <c r="A133" s="31"/>
    </row>
    <row r="134" spans="1:1" x14ac:dyDescent="0.3">
      <c r="A134" s="32" t="s">
        <v>71</v>
      </c>
    </row>
    <row r="136" spans="1:1" ht="12.5" x14ac:dyDescent="0.25">
      <c r="A136" s="4"/>
    </row>
    <row r="137" spans="1:1" ht="12.5" x14ac:dyDescent="0.25">
      <c r="A137" s="33"/>
    </row>
    <row r="138" spans="1:1" ht="12.5" x14ac:dyDescent="0.25">
      <c r="A138" s="33"/>
    </row>
    <row r="139" spans="1:1" ht="14.5" x14ac:dyDescent="0.25">
      <c r="A139" s="30"/>
    </row>
    <row r="140" spans="1:1" ht="14.5" x14ac:dyDescent="0.25">
      <c r="A140" s="30"/>
    </row>
    <row r="141" spans="1:1" ht="14.5" x14ac:dyDescent="0.25">
      <c r="A141" s="30"/>
    </row>
    <row r="142" spans="1:1" ht="14.5" x14ac:dyDescent="0.25">
      <c r="A142" s="30"/>
    </row>
    <row r="143" spans="1:1" ht="14.5" x14ac:dyDescent="0.25">
      <c r="A143" s="30"/>
    </row>
    <row r="144" spans="1:1" ht="14.5" x14ac:dyDescent="0.25">
      <c r="A144" s="30"/>
    </row>
    <row r="145" spans="1:1" ht="14.5" x14ac:dyDescent="0.25">
      <c r="A145" s="30"/>
    </row>
    <row r="146" spans="1:1" ht="14.5" x14ac:dyDescent="0.25">
      <c r="A146" s="30"/>
    </row>
    <row r="147" spans="1:1" ht="14.5" x14ac:dyDescent="0.25">
      <c r="A147" s="30"/>
    </row>
    <row r="148" spans="1:1" ht="14.5" x14ac:dyDescent="0.25">
      <c r="A148" s="30"/>
    </row>
    <row r="149" spans="1:1" ht="14.5" x14ac:dyDescent="0.25">
      <c r="A149" s="30"/>
    </row>
    <row r="150" spans="1:1" ht="14.5" x14ac:dyDescent="0.25">
      <c r="A150" s="30"/>
    </row>
    <row r="151" spans="1:1" ht="14.5" x14ac:dyDescent="0.25">
      <c r="A151" s="30"/>
    </row>
  </sheetData>
  <mergeCells count="2">
    <mergeCell ref="A1:M1"/>
    <mergeCell ref="A2:M2"/>
  </mergeCells>
  <pageMargins left="0.46" right="0.25" top="0.75" bottom="0.75" header="0.3" footer="0.3"/>
  <pageSetup paperSize="9" scale="56" orientation="landscape" r:id="rId1"/>
  <headerFooter alignWithMargins="0"/>
  <customProperties>
    <customPr name="EpmWorksheetKeyString_GU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22A44E-0B1C-493D-BFC7-3E7C95175A9A}">
  <dimension ref="A1:P154"/>
  <sheetViews>
    <sheetView zoomScale="60" zoomScaleNormal="6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27" sqref="A27"/>
    </sheetView>
  </sheetViews>
  <sheetFormatPr defaultRowHeight="13" x14ac:dyDescent="0.3"/>
  <cols>
    <col min="1" max="1" width="75.54296875" style="34" customWidth="1"/>
    <col min="2" max="12" width="18.453125" style="4" customWidth="1"/>
    <col min="13" max="13" width="18.453125" style="33" customWidth="1"/>
    <col min="14" max="14" width="9.1796875" style="4"/>
    <col min="15" max="15" width="9.1796875" style="4" customWidth="1"/>
    <col min="16" max="16" width="18.26953125" style="4" customWidth="1"/>
    <col min="17" max="25" width="12.54296875" style="4" customWidth="1"/>
    <col min="26" max="270" width="9.1796875" style="4"/>
    <col min="271" max="271" width="69.453125" style="4" customWidth="1"/>
    <col min="272" max="281" width="12.54296875" style="4" customWidth="1"/>
    <col min="282" max="526" width="9.1796875" style="4"/>
    <col min="527" max="527" width="69.453125" style="4" customWidth="1"/>
    <col min="528" max="537" width="12.54296875" style="4" customWidth="1"/>
    <col min="538" max="782" width="9.1796875" style="4"/>
    <col min="783" max="783" width="69.453125" style="4" customWidth="1"/>
    <col min="784" max="793" width="12.54296875" style="4" customWidth="1"/>
    <col min="794" max="1038" width="9.1796875" style="4"/>
    <col min="1039" max="1039" width="69.453125" style="4" customWidth="1"/>
    <col min="1040" max="1049" width="12.54296875" style="4" customWidth="1"/>
    <col min="1050" max="1294" width="9.1796875" style="4"/>
    <col min="1295" max="1295" width="69.453125" style="4" customWidth="1"/>
    <col min="1296" max="1305" width="12.54296875" style="4" customWidth="1"/>
    <col min="1306" max="1550" width="9.1796875" style="4"/>
    <col min="1551" max="1551" width="69.453125" style="4" customWidth="1"/>
    <col min="1552" max="1561" width="12.54296875" style="4" customWidth="1"/>
    <col min="1562" max="1806" width="9.1796875" style="4"/>
    <col min="1807" max="1807" width="69.453125" style="4" customWidth="1"/>
    <col min="1808" max="1817" width="12.54296875" style="4" customWidth="1"/>
    <col min="1818" max="2062" width="9.1796875" style="4"/>
    <col min="2063" max="2063" width="69.453125" style="4" customWidth="1"/>
    <col min="2064" max="2073" width="12.54296875" style="4" customWidth="1"/>
    <col min="2074" max="2318" width="9.1796875" style="4"/>
    <col min="2319" max="2319" width="69.453125" style="4" customWidth="1"/>
    <col min="2320" max="2329" width="12.54296875" style="4" customWidth="1"/>
    <col min="2330" max="2574" width="9.1796875" style="4"/>
    <col min="2575" max="2575" width="69.453125" style="4" customWidth="1"/>
    <col min="2576" max="2585" width="12.54296875" style="4" customWidth="1"/>
    <col min="2586" max="2830" width="9.1796875" style="4"/>
    <col min="2831" max="2831" width="69.453125" style="4" customWidth="1"/>
    <col min="2832" max="2841" width="12.54296875" style="4" customWidth="1"/>
    <col min="2842" max="3086" width="9.1796875" style="4"/>
    <col min="3087" max="3087" width="69.453125" style="4" customWidth="1"/>
    <col min="3088" max="3097" width="12.54296875" style="4" customWidth="1"/>
    <col min="3098" max="3342" width="9.1796875" style="4"/>
    <col min="3343" max="3343" width="69.453125" style="4" customWidth="1"/>
    <col min="3344" max="3353" width="12.54296875" style="4" customWidth="1"/>
    <col min="3354" max="3598" width="9.1796875" style="4"/>
    <col min="3599" max="3599" width="69.453125" style="4" customWidth="1"/>
    <col min="3600" max="3609" width="12.54296875" style="4" customWidth="1"/>
    <col min="3610" max="3854" width="9.1796875" style="4"/>
    <col min="3855" max="3855" width="69.453125" style="4" customWidth="1"/>
    <col min="3856" max="3865" width="12.54296875" style="4" customWidth="1"/>
    <col min="3866" max="4110" width="9.1796875" style="4"/>
    <col min="4111" max="4111" width="69.453125" style="4" customWidth="1"/>
    <col min="4112" max="4121" width="12.54296875" style="4" customWidth="1"/>
    <col min="4122" max="4366" width="9.1796875" style="4"/>
    <col min="4367" max="4367" width="69.453125" style="4" customWidth="1"/>
    <col min="4368" max="4377" width="12.54296875" style="4" customWidth="1"/>
    <col min="4378" max="4622" width="9.1796875" style="4"/>
    <col min="4623" max="4623" width="69.453125" style="4" customWidth="1"/>
    <col min="4624" max="4633" width="12.54296875" style="4" customWidth="1"/>
    <col min="4634" max="4878" width="9.1796875" style="4"/>
    <col min="4879" max="4879" width="69.453125" style="4" customWidth="1"/>
    <col min="4880" max="4889" width="12.54296875" style="4" customWidth="1"/>
    <col min="4890" max="5134" width="9.1796875" style="4"/>
    <col min="5135" max="5135" width="69.453125" style="4" customWidth="1"/>
    <col min="5136" max="5145" width="12.54296875" style="4" customWidth="1"/>
    <col min="5146" max="5390" width="9.1796875" style="4"/>
    <col min="5391" max="5391" width="69.453125" style="4" customWidth="1"/>
    <col min="5392" max="5401" width="12.54296875" style="4" customWidth="1"/>
    <col min="5402" max="5646" width="9.1796875" style="4"/>
    <col min="5647" max="5647" width="69.453125" style="4" customWidth="1"/>
    <col min="5648" max="5657" width="12.54296875" style="4" customWidth="1"/>
    <col min="5658" max="5902" width="9.1796875" style="4"/>
    <col min="5903" max="5903" width="69.453125" style="4" customWidth="1"/>
    <col min="5904" max="5913" width="12.54296875" style="4" customWidth="1"/>
    <col min="5914" max="6158" width="9.1796875" style="4"/>
    <col min="6159" max="6159" width="69.453125" style="4" customWidth="1"/>
    <col min="6160" max="6169" width="12.54296875" style="4" customWidth="1"/>
    <col min="6170" max="6414" width="9.1796875" style="4"/>
    <col min="6415" max="6415" width="69.453125" style="4" customWidth="1"/>
    <col min="6416" max="6425" width="12.54296875" style="4" customWidth="1"/>
    <col min="6426" max="6670" width="9.1796875" style="4"/>
    <col min="6671" max="6671" width="69.453125" style="4" customWidth="1"/>
    <col min="6672" max="6681" width="12.54296875" style="4" customWidth="1"/>
    <col min="6682" max="6926" width="9.1796875" style="4"/>
    <col min="6927" max="6927" width="69.453125" style="4" customWidth="1"/>
    <col min="6928" max="6937" width="12.54296875" style="4" customWidth="1"/>
    <col min="6938" max="7182" width="9.1796875" style="4"/>
    <col min="7183" max="7183" width="69.453125" style="4" customWidth="1"/>
    <col min="7184" max="7193" width="12.54296875" style="4" customWidth="1"/>
    <col min="7194" max="7438" width="9.1796875" style="4"/>
    <col min="7439" max="7439" width="69.453125" style="4" customWidth="1"/>
    <col min="7440" max="7449" width="12.54296875" style="4" customWidth="1"/>
    <col min="7450" max="7694" width="9.1796875" style="4"/>
    <col min="7695" max="7695" width="69.453125" style="4" customWidth="1"/>
    <col min="7696" max="7705" width="12.54296875" style="4" customWidth="1"/>
    <col min="7706" max="7950" width="9.1796875" style="4"/>
    <col min="7951" max="7951" width="69.453125" style="4" customWidth="1"/>
    <col min="7952" max="7961" width="12.54296875" style="4" customWidth="1"/>
    <col min="7962" max="8206" width="9.1796875" style="4"/>
    <col min="8207" max="8207" width="69.453125" style="4" customWidth="1"/>
    <col min="8208" max="8217" width="12.54296875" style="4" customWidth="1"/>
    <col min="8218" max="8462" width="9.1796875" style="4"/>
    <col min="8463" max="8463" width="69.453125" style="4" customWidth="1"/>
    <col min="8464" max="8473" width="12.54296875" style="4" customWidth="1"/>
    <col min="8474" max="8718" width="9.1796875" style="4"/>
    <col min="8719" max="8719" width="69.453125" style="4" customWidth="1"/>
    <col min="8720" max="8729" width="12.54296875" style="4" customWidth="1"/>
    <col min="8730" max="8974" width="9.1796875" style="4"/>
    <col min="8975" max="8975" width="69.453125" style="4" customWidth="1"/>
    <col min="8976" max="8985" width="12.54296875" style="4" customWidth="1"/>
    <col min="8986" max="9230" width="9.1796875" style="4"/>
    <col min="9231" max="9231" width="69.453125" style="4" customWidth="1"/>
    <col min="9232" max="9241" width="12.54296875" style="4" customWidth="1"/>
    <col min="9242" max="9486" width="9.1796875" style="4"/>
    <col min="9487" max="9487" width="69.453125" style="4" customWidth="1"/>
    <col min="9488" max="9497" width="12.54296875" style="4" customWidth="1"/>
    <col min="9498" max="9742" width="9.1796875" style="4"/>
    <col min="9743" max="9743" width="69.453125" style="4" customWidth="1"/>
    <col min="9744" max="9753" width="12.54296875" style="4" customWidth="1"/>
    <col min="9754" max="9998" width="9.1796875" style="4"/>
    <col min="9999" max="9999" width="69.453125" style="4" customWidth="1"/>
    <col min="10000" max="10009" width="12.54296875" style="4" customWidth="1"/>
    <col min="10010" max="10254" width="9.1796875" style="4"/>
    <col min="10255" max="10255" width="69.453125" style="4" customWidth="1"/>
    <col min="10256" max="10265" width="12.54296875" style="4" customWidth="1"/>
    <col min="10266" max="10510" width="9.1796875" style="4"/>
    <col min="10511" max="10511" width="69.453125" style="4" customWidth="1"/>
    <col min="10512" max="10521" width="12.54296875" style="4" customWidth="1"/>
    <col min="10522" max="10766" width="9.1796875" style="4"/>
    <col min="10767" max="10767" width="69.453125" style="4" customWidth="1"/>
    <col min="10768" max="10777" width="12.54296875" style="4" customWidth="1"/>
    <col min="10778" max="11022" width="9.1796875" style="4"/>
    <col min="11023" max="11023" width="69.453125" style="4" customWidth="1"/>
    <col min="11024" max="11033" width="12.54296875" style="4" customWidth="1"/>
    <col min="11034" max="11278" width="9.1796875" style="4"/>
    <col min="11279" max="11279" width="69.453125" style="4" customWidth="1"/>
    <col min="11280" max="11289" width="12.54296875" style="4" customWidth="1"/>
    <col min="11290" max="11534" width="9.1796875" style="4"/>
    <col min="11535" max="11535" width="69.453125" style="4" customWidth="1"/>
    <col min="11536" max="11545" width="12.54296875" style="4" customWidth="1"/>
    <col min="11546" max="11790" width="9.1796875" style="4"/>
    <col min="11791" max="11791" width="69.453125" style="4" customWidth="1"/>
    <col min="11792" max="11801" width="12.54296875" style="4" customWidth="1"/>
    <col min="11802" max="12046" width="9.1796875" style="4"/>
    <col min="12047" max="12047" width="69.453125" style="4" customWidth="1"/>
    <col min="12048" max="12057" width="12.54296875" style="4" customWidth="1"/>
    <col min="12058" max="12302" width="9.1796875" style="4"/>
    <col min="12303" max="12303" width="69.453125" style="4" customWidth="1"/>
    <col min="12304" max="12313" width="12.54296875" style="4" customWidth="1"/>
    <col min="12314" max="12558" width="9.1796875" style="4"/>
    <col min="12559" max="12559" width="69.453125" style="4" customWidth="1"/>
    <col min="12560" max="12569" width="12.54296875" style="4" customWidth="1"/>
    <col min="12570" max="12814" width="9.1796875" style="4"/>
    <col min="12815" max="12815" width="69.453125" style="4" customWidth="1"/>
    <col min="12816" max="12825" width="12.54296875" style="4" customWidth="1"/>
    <col min="12826" max="13070" width="9.1796875" style="4"/>
    <col min="13071" max="13071" width="69.453125" style="4" customWidth="1"/>
    <col min="13072" max="13081" width="12.54296875" style="4" customWidth="1"/>
    <col min="13082" max="13326" width="9.1796875" style="4"/>
    <col min="13327" max="13327" width="69.453125" style="4" customWidth="1"/>
    <col min="13328" max="13337" width="12.54296875" style="4" customWidth="1"/>
    <col min="13338" max="13582" width="9.1796875" style="4"/>
    <col min="13583" max="13583" width="69.453125" style="4" customWidth="1"/>
    <col min="13584" max="13593" width="12.54296875" style="4" customWidth="1"/>
    <col min="13594" max="13838" width="9.1796875" style="4"/>
    <col min="13839" max="13839" width="69.453125" style="4" customWidth="1"/>
    <col min="13840" max="13849" width="12.54296875" style="4" customWidth="1"/>
    <col min="13850" max="14094" width="9.1796875" style="4"/>
    <col min="14095" max="14095" width="69.453125" style="4" customWidth="1"/>
    <col min="14096" max="14105" width="12.54296875" style="4" customWidth="1"/>
    <col min="14106" max="14350" width="9.1796875" style="4"/>
    <col min="14351" max="14351" width="69.453125" style="4" customWidth="1"/>
    <col min="14352" max="14361" width="12.54296875" style="4" customWidth="1"/>
    <col min="14362" max="14606" width="9.1796875" style="4"/>
    <col min="14607" max="14607" width="69.453125" style="4" customWidth="1"/>
    <col min="14608" max="14617" width="12.54296875" style="4" customWidth="1"/>
    <col min="14618" max="14862" width="9.1796875" style="4"/>
    <col min="14863" max="14863" width="69.453125" style="4" customWidth="1"/>
    <col min="14864" max="14873" width="12.54296875" style="4" customWidth="1"/>
    <col min="14874" max="15118" width="9.1796875" style="4"/>
    <col min="15119" max="15119" width="69.453125" style="4" customWidth="1"/>
    <col min="15120" max="15129" width="12.54296875" style="4" customWidth="1"/>
    <col min="15130" max="15374" width="9.1796875" style="4"/>
    <col min="15375" max="15375" width="69.453125" style="4" customWidth="1"/>
    <col min="15376" max="15385" width="12.54296875" style="4" customWidth="1"/>
    <col min="15386" max="15630" width="9.1796875" style="4"/>
    <col min="15631" max="15631" width="69.453125" style="4" customWidth="1"/>
    <col min="15632" max="15641" width="12.54296875" style="4" customWidth="1"/>
    <col min="15642" max="15886" width="9.1796875" style="4"/>
    <col min="15887" max="15887" width="69.453125" style="4" customWidth="1"/>
    <col min="15888" max="15897" width="12.54296875" style="4" customWidth="1"/>
    <col min="15898" max="16306" width="9.1796875" style="4"/>
    <col min="16307" max="16309" width="9.1796875" style="4" customWidth="1"/>
    <col min="16310" max="16379" width="9.1796875" style="4"/>
    <col min="16380" max="16384" width="9.1796875" style="4" customWidth="1"/>
  </cols>
  <sheetData>
    <row r="1" spans="1:16" s="1" customFormat="1" ht="26.25" customHeight="1" x14ac:dyDescent="0.5">
      <c r="A1" s="106" t="s">
        <v>0</v>
      </c>
      <c r="B1" s="106"/>
      <c r="C1" s="106"/>
      <c r="D1" s="106"/>
      <c r="E1" s="106"/>
      <c r="F1" s="106"/>
      <c r="G1" s="106"/>
      <c r="H1" s="39"/>
    </row>
    <row r="2" spans="1:16" s="1" customFormat="1" ht="40.5" customHeight="1" x14ac:dyDescent="0.5">
      <c r="A2" s="107" t="s">
        <v>83</v>
      </c>
      <c r="B2" s="107"/>
      <c r="C2" s="107"/>
      <c r="D2" s="107"/>
      <c r="E2" s="107"/>
      <c r="F2" s="107"/>
      <c r="G2" s="107"/>
      <c r="H2" s="40"/>
    </row>
    <row r="3" spans="1:16" ht="9.75" customHeight="1" x14ac:dyDescent="0.3"/>
    <row r="4" spans="1:16" x14ac:dyDescent="0.3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11"/>
    </row>
    <row r="5" spans="1:16" s="7" customFormat="1" ht="15.5" x14ac:dyDescent="0.35">
      <c r="A5" s="5"/>
      <c r="B5" s="6">
        <v>44957</v>
      </c>
      <c r="C5" s="6">
        <v>44985</v>
      </c>
      <c r="D5" s="6">
        <v>45016</v>
      </c>
      <c r="E5" s="6">
        <v>45046</v>
      </c>
      <c r="F5" s="6">
        <v>45077</v>
      </c>
      <c r="G5" s="6">
        <v>45107</v>
      </c>
      <c r="H5" s="6">
        <v>45138</v>
      </c>
      <c r="I5" s="6">
        <v>45168</v>
      </c>
      <c r="J5" s="6">
        <v>45170</v>
      </c>
      <c r="K5" s="6">
        <v>45200</v>
      </c>
      <c r="L5" s="6">
        <v>45231</v>
      </c>
      <c r="M5" s="6">
        <v>45261</v>
      </c>
    </row>
    <row r="6" spans="1:16" ht="12.5" x14ac:dyDescent="0.25">
      <c r="A6" s="8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29"/>
    </row>
    <row r="7" spans="1:16" ht="12.5" x14ac:dyDescent="0.25">
      <c r="A7" s="10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</row>
    <row r="8" spans="1:16" ht="15" x14ac:dyDescent="0.3">
      <c r="A8" s="12" t="s">
        <v>1</v>
      </c>
      <c r="B8" s="13">
        <f t="shared" ref="B8:C8" si="0">SUM(B9:B13)</f>
        <v>280170844.24999994</v>
      </c>
      <c r="C8" s="13">
        <f t="shared" si="0"/>
        <v>447596486.25999999</v>
      </c>
      <c r="D8" s="13">
        <f t="shared" ref="D8:E8" si="1">SUM(D9:D13)</f>
        <v>190120669.31999999</v>
      </c>
      <c r="E8" s="13">
        <f t="shared" si="1"/>
        <v>192788960.87</v>
      </c>
      <c r="F8" s="13">
        <f t="shared" ref="F8:G8" si="2">SUM(F9:F13)</f>
        <v>212911713.81999999</v>
      </c>
      <c r="G8" s="13">
        <f t="shared" si="2"/>
        <v>233054606.48000002</v>
      </c>
      <c r="H8" s="13">
        <v>236211066.18000004</v>
      </c>
      <c r="I8" s="13">
        <f t="shared" ref="I8" si="3">SUM(I9:I13)</f>
        <v>240719070.77000001</v>
      </c>
      <c r="J8" s="13">
        <f t="shared" ref="J8:K8" si="4">SUM(J9:J13)</f>
        <v>291064439.70999998</v>
      </c>
      <c r="K8" s="13">
        <f t="shared" si="4"/>
        <v>261902608.17000002</v>
      </c>
      <c r="L8" s="13">
        <f t="shared" ref="L8" si="5">SUM(L9:L13)</f>
        <v>236584303.02999997</v>
      </c>
      <c r="M8" s="53">
        <v>331432896.11000001</v>
      </c>
      <c r="P8" s="41"/>
    </row>
    <row r="9" spans="1:16" ht="12.5" x14ac:dyDescent="0.25">
      <c r="A9" s="14" t="s">
        <v>2</v>
      </c>
      <c r="B9" s="15">
        <f t="shared" ref="B9:C9" si="6">B20</f>
        <v>90609487.499999985</v>
      </c>
      <c r="C9" s="15">
        <f t="shared" si="6"/>
        <v>60748592.649999984</v>
      </c>
      <c r="D9" s="15">
        <f t="shared" ref="D9:E9" si="7">D20</f>
        <v>63414827.239999995</v>
      </c>
      <c r="E9" s="15">
        <f t="shared" si="7"/>
        <v>54318281.909999996</v>
      </c>
      <c r="F9" s="15">
        <f t="shared" ref="F9:G9" si="8">F20</f>
        <v>60447515.50999999</v>
      </c>
      <c r="G9" s="15">
        <f t="shared" si="8"/>
        <v>58157745.860000007</v>
      </c>
      <c r="H9" s="15">
        <v>59767103.670000002</v>
      </c>
      <c r="I9" s="15">
        <v>59774621.850000001</v>
      </c>
      <c r="J9" s="15">
        <v>74835326.579999998</v>
      </c>
      <c r="K9" s="15">
        <v>63788913.25</v>
      </c>
      <c r="L9" s="15">
        <v>55136841.119999997</v>
      </c>
      <c r="M9" s="54">
        <v>72869187.730000004</v>
      </c>
      <c r="P9" s="42"/>
    </row>
    <row r="10" spans="1:16" ht="12.5" x14ac:dyDescent="0.25">
      <c r="A10" s="14" t="s">
        <v>3</v>
      </c>
      <c r="B10" s="15">
        <f t="shared" ref="B10:C10" si="9">B67</f>
        <v>87211156.049999997</v>
      </c>
      <c r="C10" s="15">
        <f t="shared" si="9"/>
        <v>288065328.51999998</v>
      </c>
      <c r="D10" s="15">
        <f t="shared" ref="D10:E10" si="10">D67</f>
        <v>24776973.789999995</v>
      </c>
      <c r="E10" s="15">
        <f t="shared" si="10"/>
        <v>30509317.580000002</v>
      </c>
      <c r="F10" s="15">
        <f t="shared" ref="F10:G10" si="11">F67</f>
        <v>46793723.75999999</v>
      </c>
      <c r="G10" s="15">
        <f t="shared" si="11"/>
        <v>68123450.5</v>
      </c>
      <c r="H10" s="15">
        <v>76252754.680000007</v>
      </c>
      <c r="I10" s="15">
        <v>75935884.239999995</v>
      </c>
      <c r="J10" s="15">
        <v>106868482.11</v>
      </c>
      <c r="K10" s="15">
        <v>94165836.849999994</v>
      </c>
      <c r="L10" s="15">
        <v>77611677.730000004</v>
      </c>
      <c r="M10" s="54">
        <v>142471906.83000001</v>
      </c>
      <c r="P10" s="42"/>
    </row>
    <row r="11" spans="1:16" ht="12.5" x14ac:dyDescent="0.25">
      <c r="A11" s="14" t="s">
        <v>4</v>
      </c>
      <c r="B11" s="15">
        <f t="shared" ref="B11:C11" si="12">B90</f>
        <v>83695392.920000002</v>
      </c>
      <c r="C11" s="15">
        <f t="shared" si="12"/>
        <v>83495672.989999995</v>
      </c>
      <c r="D11" s="15">
        <f t="shared" ref="D11:E11" si="13">D90</f>
        <v>78960713.430000007</v>
      </c>
      <c r="E11" s="15">
        <f t="shared" si="13"/>
        <v>87002755.620000005</v>
      </c>
      <c r="F11" s="15">
        <f t="shared" ref="F11:G11" si="14">F90</f>
        <v>84068811.550000012</v>
      </c>
      <c r="G11" s="15">
        <f t="shared" si="14"/>
        <v>89275187.840000004</v>
      </c>
      <c r="H11" s="15">
        <v>81681106.030000001</v>
      </c>
      <c r="I11" s="15">
        <v>87666081.629999995</v>
      </c>
      <c r="J11" s="15">
        <v>88100978.530000001</v>
      </c>
      <c r="K11" s="15">
        <v>83528910.719999999</v>
      </c>
      <c r="L11" s="15">
        <v>85870755.799999997</v>
      </c>
      <c r="M11" s="54">
        <v>81102872.989999995</v>
      </c>
      <c r="P11" s="42"/>
    </row>
    <row r="12" spans="1:16" ht="12.5" x14ac:dyDescent="0.25">
      <c r="A12" s="14" t="s">
        <v>5</v>
      </c>
      <c r="B12" s="15">
        <f t="shared" ref="B12:C12" si="15">B101</f>
        <v>18592337.969999999</v>
      </c>
      <c r="C12" s="15">
        <f t="shared" si="15"/>
        <v>15243446.359999999</v>
      </c>
      <c r="D12" s="15">
        <f t="shared" ref="D12:E12" si="16">D101</f>
        <v>22573643.869999997</v>
      </c>
      <c r="E12" s="15">
        <f t="shared" si="16"/>
        <v>20911111.249999996</v>
      </c>
      <c r="F12" s="15">
        <f t="shared" ref="F12:G12" si="17">F101</f>
        <v>21526926.280000001</v>
      </c>
      <c r="G12" s="15">
        <f t="shared" si="17"/>
        <v>17436128.010000002</v>
      </c>
      <c r="H12" s="15">
        <v>18451803.530000001</v>
      </c>
      <c r="I12" s="15">
        <v>17063843.960000001</v>
      </c>
      <c r="J12" s="15">
        <v>21113258.780000001</v>
      </c>
      <c r="K12" s="15">
        <v>20361513.109999999</v>
      </c>
      <c r="L12" s="15">
        <v>17787076.370000001</v>
      </c>
      <c r="M12" s="54">
        <v>34925534.399999999</v>
      </c>
      <c r="P12" s="42"/>
    </row>
    <row r="13" spans="1:16" ht="12.5" x14ac:dyDescent="0.25">
      <c r="A13" s="14" t="s">
        <v>6</v>
      </c>
      <c r="B13" s="16">
        <f t="shared" ref="B13:C13" si="18">B114</f>
        <v>62469.81</v>
      </c>
      <c r="C13" s="16">
        <f t="shared" si="18"/>
        <v>43445.74</v>
      </c>
      <c r="D13" s="16">
        <f t="shared" ref="D13:E13" si="19">D114</f>
        <v>394510.99</v>
      </c>
      <c r="E13" s="16">
        <f t="shared" si="19"/>
        <v>47494.51</v>
      </c>
      <c r="F13" s="16">
        <f t="shared" ref="F13:G13" si="20">F114</f>
        <v>74736.72</v>
      </c>
      <c r="G13" s="16">
        <f t="shared" si="20"/>
        <v>62094.27</v>
      </c>
      <c r="H13" s="16">
        <v>58298.27</v>
      </c>
      <c r="I13" s="16">
        <v>278639.09000000003</v>
      </c>
      <c r="J13" s="16">
        <v>146393.71</v>
      </c>
      <c r="K13" s="16">
        <v>57434.239999999998</v>
      </c>
      <c r="L13" s="16">
        <v>177952.01</v>
      </c>
      <c r="M13" s="57">
        <v>63394.16</v>
      </c>
      <c r="O13" s="37"/>
      <c r="P13" s="43"/>
    </row>
    <row r="14" spans="1:16" ht="12.5" x14ac:dyDescent="0.25">
      <c r="A14" s="14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57"/>
    </row>
    <row r="15" spans="1:16" ht="15" x14ac:dyDescent="0.3">
      <c r="A15" s="12" t="s">
        <v>7</v>
      </c>
      <c r="B15" s="13">
        <f t="shared" ref="B15:C15" si="21">SUM(B16:B17)</f>
        <v>574713802.83000004</v>
      </c>
      <c r="C15" s="13">
        <f t="shared" si="21"/>
        <v>576635658.22000003</v>
      </c>
      <c r="D15" s="13">
        <f t="shared" ref="D15:E15" si="22">SUM(D16:D17)</f>
        <v>642389105.24000001</v>
      </c>
      <c r="E15" s="13">
        <f t="shared" si="22"/>
        <v>565954219.75000012</v>
      </c>
      <c r="F15" s="13">
        <f t="shared" ref="F15" si="23">SUM(F16:F17)</f>
        <v>652250022.73000002</v>
      </c>
      <c r="G15" s="13">
        <f>SUM(G16:G17)</f>
        <v>563079866.06999993</v>
      </c>
      <c r="H15" s="13">
        <f t="shared" ref="H15:K15" si="24">SUM(H16:H17)</f>
        <v>603958956.78999996</v>
      </c>
      <c r="I15" s="13">
        <f t="shared" si="24"/>
        <v>539693149.07999992</v>
      </c>
      <c r="J15" s="13">
        <f t="shared" si="24"/>
        <v>704829884.75</v>
      </c>
      <c r="K15" s="13">
        <f t="shared" si="24"/>
        <v>628837337.32999992</v>
      </c>
      <c r="L15" s="13">
        <f t="shared" ref="L15" si="25">SUM(L16:L17)</f>
        <v>487547384.75</v>
      </c>
      <c r="M15" s="53">
        <v>664818630.75</v>
      </c>
    </row>
    <row r="16" spans="1:16" ht="12.5" x14ac:dyDescent="0.25">
      <c r="A16" s="14" t="s">
        <v>8</v>
      </c>
      <c r="B16" s="17">
        <v>572217017.13</v>
      </c>
      <c r="C16" s="17">
        <v>570663088.84000003</v>
      </c>
      <c r="D16" s="17">
        <v>637814042.75</v>
      </c>
      <c r="E16" s="17">
        <v>560593922.09000015</v>
      </c>
      <c r="F16" s="17">
        <v>647718734.63999999</v>
      </c>
      <c r="G16" s="17">
        <v>559999618.15999997</v>
      </c>
      <c r="H16" s="17">
        <v>601041157.61000001</v>
      </c>
      <c r="I16" s="17">
        <v>537077675.83999991</v>
      </c>
      <c r="J16" s="17">
        <v>700834730.85000002</v>
      </c>
      <c r="K16" s="17">
        <v>625257781.54999995</v>
      </c>
      <c r="L16" s="17">
        <v>485510381.75</v>
      </c>
      <c r="M16" s="81">
        <v>661194209.65999997</v>
      </c>
      <c r="P16" s="42"/>
    </row>
    <row r="17" spans="1:16" ht="12.5" x14ac:dyDescent="0.25">
      <c r="A17" s="14" t="s">
        <v>9</v>
      </c>
      <c r="B17" s="17">
        <v>2496785.7000000002</v>
      </c>
      <c r="C17" s="17">
        <v>5972569.3799999999</v>
      </c>
      <c r="D17" s="17">
        <v>4575062.4900000021</v>
      </c>
      <c r="E17" s="17">
        <v>5360297.66</v>
      </c>
      <c r="F17" s="17">
        <v>4531288.0899999989</v>
      </c>
      <c r="G17" s="17">
        <v>3080247.91</v>
      </c>
      <c r="H17" s="17">
        <v>2917799.1799999997</v>
      </c>
      <c r="I17" s="17">
        <v>2615473.2399999998</v>
      </c>
      <c r="J17" s="17">
        <v>3995153.9</v>
      </c>
      <c r="K17" s="17">
        <v>3579555.78</v>
      </c>
      <c r="L17" s="17">
        <v>2037003</v>
      </c>
      <c r="M17" s="81">
        <v>3624421.09</v>
      </c>
      <c r="P17" s="42"/>
    </row>
    <row r="18" spans="1:16" ht="12.5" x14ac:dyDescent="0.25">
      <c r="A18" s="14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54"/>
      <c r="P18" s="42"/>
    </row>
    <row r="19" spans="1:16" ht="12.5" x14ac:dyDescent="0.25">
      <c r="A19" s="14"/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58"/>
      <c r="P19" s="42"/>
    </row>
    <row r="20" spans="1:16" ht="15" x14ac:dyDescent="0.3">
      <c r="A20" s="12" t="s">
        <v>10</v>
      </c>
      <c r="B20" s="19">
        <f t="shared" ref="B20:C20" si="26">SUM(B21:B41)</f>
        <v>90609487.499999985</v>
      </c>
      <c r="C20" s="19">
        <f t="shared" si="26"/>
        <v>60748592.649999984</v>
      </c>
      <c r="D20" s="19">
        <f t="shared" ref="D20:E20" si="27">SUM(D21:D41)</f>
        <v>63414827.239999995</v>
      </c>
      <c r="E20" s="19">
        <f t="shared" si="27"/>
        <v>54318281.909999996</v>
      </c>
      <c r="F20" s="19">
        <f t="shared" ref="F20:G20" si="28">SUM(F21:F41)</f>
        <v>60447515.50999999</v>
      </c>
      <c r="G20" s="19">
        <f t="shared" si="28"/>
        <v>58157745.860000007</v>
      </c>
      <c r="H20" s="19">
        <v>59767103.670000009</v>
      </c>
      <c r="I20" s="19">
        <f t="shared" ref="I20" si="29">SUM(I21:I41)</f>
        <v>59774621.849999994</v>
      </c>
      <c r="J20" s="19">
        <f t="shared" ref="J20:K20" si="30">SUM(J21:J41)</f>
        <v>74835326.580000013</v>
      </c>
      <c r="K20" s="19">
        <f t="shared" si="30"/>
        <v>63788913.250000015</v>
      </c>
      <c r="L20" s="19">
        <f t="shared" ref="L20" si="31">SUM(L21:L41)</f>
        <v>55136841.120000005</v>
      </c>
      <c r="M20" s="64">
        <v>72869187.729999989</v>
      </c>
      <c r="P20" s="42"/>
    </row>
    <row r="21" spans="1:16" ht="12.5" x14ac:dyDescent="0.25">
      <c r="A21" s="14" t="s">
        <v>11</v>
      </c>
      <c r="B21" s="20">
        <v>52925514.950000003</v>
      </c>
      <c r="C21" s="20">
        <v>28741161.810000002</v>
      </c>
      <c r="D21" s="20">
        <v>31319015.669999998</v>
      </c>
      <c r="E21" s="20">
        <v>26958629.709999997</v>
      </c>
      <c r="F21" s="20">
        <v>29139580.469999999</v>
      </c>
      <c r="G21" s="20">
        <v>29696168.350000001</v>
      </c>
      <c r="H21" s="20">
        <v>29765420.380000003</v>
      </c>
      <c r="I21" s="20">
        <v>30285759.300000001</v>
      </c>
      <c r="J21" s="20">
        <v>40599553.359999999</v>
      </c>
      <c r="K21" s="20">
        <v>31251611.420000006</v>
      </c>
      <c r="L21" s="20">
        <v>29324727.420000002</v>
      </c>
      <c r="M21" s="65">
        <v>35848264.57</v>
      </c>
      <c r="P21" s="42"/>
    </row>
    <row r="22" spans="1:16" ht="12.5" x14ac:dyDescent="0.25">
      <c r="A22" s="14" t="s">
        <v>12</v>
      </c>
      <c r="B22" s="20">
        <v>35038.31</v>
      </c>
      <c r="C22" s="20">
        <v>41737</v>
      </c>
      <c r="D22" s="20">
        <v>15615.24</v>
      </c>
      <c r="E22" s="20">
        <v>18513.23</v>
      </c>
      <c r="F22" s="20">
        <v>43264.46</v>
      </c>
      <c r="G22" s="20">
        <v>33381.21</v>
      </c>
      <c r="H22" s="20">
        <v>33949.120000000003</v>
      </c>
      <c r="I22" s="20">
        <v>19729.52</v>
      </c>
      <c r="J22" s="20">
        <v>47071.9</v>
      </c>
      <c r="K22" s="20">
        <v>29323.02</v>
      </c>
      <c r="L22" s="20">
        <v>51053.83</v>
      </c>
      <c r="M22" s="65">
        <v>48297.37</v>
      </c>
      <c r="P22" s="42"/>
    </row>
    <row r="23" spans="1:16" ht="12.5" x14ac:dyDescent="0.25">
      <c r="A23" s="14" t="s">
        <v>13</v>
      </c>
      <c r="B23" s="20">
        <v>6619615.4100000001</v>
      </c>
      <c r="C23" s="20">
        <v>5630246.1500000004</v>
      </c>
      <c r="D23" s="20">
        <v>2535926.4300000002</v>
      </c>
      <c r="E23" s="20">
        <v>3186730.28</v>
      </c>
      <c r="F23" s="20">
        <v>3144350.47</v>
      </c>
      <c r="G23" s="20">
        <v>2561711.5300000003</v>
      </c>
      <c r="H23" s="20">
        <v>4683731.17</v>
      </c>
      <c r="I23" s="20">
        <v>3948728.11</v>
      </c>
      <c r="J23" s="20">
        <v>2797557.72</v>
      </c>
      <c r="K23" s="20">
        <v>4006968.35</v>
      </c>
      <c r="L23" s="20">
        <v>2122396.46</v>
      </c>
      <c r="M23" s="65">
        <v>3668668.76</v>
      </c>
      <c r="P23" s="42"/>
    </row>
    <row r="24" spans="1:16" ht="12.5" x14ac:dyDescent="0.25">
      <c r="A24" s="14" t="s">
        <v>14</v>
      </c>
      <c r="B24" s="20">
        <v>188482.25</v>
      </c>
      <c r="C24" s="20">
        <v>129715.89</v>
      </c>
      <c r="D24" s="20">
        <v>153400.19</v>
      </c>
      <c r="E24" s="20">
        <v>119495.41</v>
      </c>
      <c r="F24" s="20">
        <v>242453.92</v>
      </c>
      <c r="G24" s="20">
        <v>126796.88</v>
      </c>
      <c r="H24" s="20">
        <v>153496.18</v>
      </c>
      <c r="I24" s="20">
        <v>131700.55000000002</v>
      </c>
      <c r="J24" s="20">
        <v>193912.5</v>
      </c>
      <c r="K24" s="20">
        <v>122103.98000000001</v>
      </c>
      <c r="L24" s="20">
        <v>157872.97</v>
      </c>
      <c r="M24" s="65">
        <v>214793.59</v>
      </c>
      <c r="P24" s="42"/>
    </row>
    <row r="25" spans="1:16" ht="12.5" x14ac:dyDescent="0.25">
      <c r="A25" s="14" t="s">
        <v>15</v>
      </c>
      <c r="B25" s="20">
        <v>1239524.6499999999</v>
      </c>
      <c r="C25" s="20">
        <v>1581597.58</v>
      </c>
      <c r="D25" s="20">
        <v>1697109.65</v>
      </c>
      <c r="E25" s="20">
        <v>1353249.95</v>
      </c>
      <c r="F25" s="20">
        <v>1721487.23</v>
      </c>
      <c r="G25" s="20">
        <v>1782858.81</v>
      </c>
      <c r="H25" s="20">
        <v>1202209</v>
      </c>
      <c r="I25" s="20">
        <v>1411071.99</v>
      </c>
      <c r="J25" s="20">
        <v>1824337.12</v>
      </c>
      <c r="K25" s="20">
        <v>1723410.3699999999</v>
      </c>
      <c r="L25" s="20">
        <v>1493528.9</v>
      </c>
      <c r="M25" s="65">
        <v>1543336.36</v>
      </c>
      <c r="P25" s="42"/>
    </row>
    <row r="26" spans="1:16" ht="12.5" x14ac:dyDescent="0.25">
      <c r="A26" s="14" t="s">
        <v>33</v>
      </c>
      <c r="B26" s="20">
        <v>992390.41</v>
      </c>
      <c r="C26" s="20">
        <v>826534.72</v>
      </c>
      <c r="D26" s="20">
        <v>870697.17999999993</v>
      </c>
      <c r="E26" s="20">
        <v>753334.5199999999</v>
      </c>
      <c r="F26" s="20">
        <v>984283.92999999993</v>
      </c>
      <c r="G26" s="20">
        <v>891337.42</v>
      </c>
      <c r="H26" s="20">
        <v>791518.45000000007</v>
      </c>
      <c r="I26" s="20">
        <v>777041.14</v>
      </c>
      <c r="J26" s="20">
        <v>1175652.27</v>
      </c>
      <c r="K26" s="20">
        <v>887528.93</v>
      </c>
      <c r="L26" s="20">
        <v>551467.49</v>
      </c>
      <c r="M26" s="65">
        <v>952559.30999999994</v>
      </c>
      <c r="P26" s="42"/>
    </row>
    <row r="27" spans="1:16" ht="12.5" x14ac:dyDescent="0.25">
      <c r="A27" s="14" t="s">
        <v>80</v>
      </c>
      <c r="B27" s="35">
        <v>424.43</v>
      </c>
      <c r="C27" s="35">
        <v>158.4</v>
      </c>
      <c r="D27" s="35">
        <v>6494.4</v>
      </c>
      <c r="E27" s="35">
        <v>316.8</v>
      </c>
      <c r="F27" s="35">
        <v>1292.8599999999999</v>
      </c>
      <c r="G27" s="35">
        <v>110.82</v>
      </c>
      <c r="H27" s="35">
        <v>345.41</v>
      </c>
      <c r="I27" s="35">
        <v>833.94</v>
      </c>
      <c r="J27" s="35">
        <v>0</v>
      </c>
      <c r="K27" s="20">
        <v>36486.379999999997</v>
      </c>
      <c r="L27" s="20">
        <v>246.97</v>
      </c>
      <c r="M27" s="65">
        <v>302.72000000000003</v>
      </c>
      <c r="P27" s="42"/>
    </row>
    <row r="28" spans="1:16" ht="14.5" x14ac:dyDescent="0.25">
      <c r="A28" s="14" t="s">
        <v>16</v>
      </c>
      <c r="B28" s="20">
        <v>999325.58</v>
      </c>
      <c r="C28" s="20">
        <v>648734.89</v>
      </c>
      <c r="D28" s="20">
        <v>758746.07</v>
      </c>
      <c r="E28" s="20">
        <v>704839.87</v>
      </c>
      <c r="F28" s="20">
        <v>575297.3600000001</v>
      </c>
      <c r="G28" s="20">
        <v>697284.90999999992</v>
      </c>
      <c r="H28" s="20">
        <v>739944.6</v>
      </c>
      <c r="I28" s="20">
        <v>554948.65</v>
      </c>
      <c r="J28" s="20">
        <v>878450.06</v>
      </c>
      <c r="K28" s="20">
        <v>714249.97000000009</v>
      </c>
      <c r="L28" s="20">
        <v>530506.77</v>
      </c>
      <c r="M28" s="65">
        <v>751073.22</v>
      </c>
      <c r="P28" s="42"/>
    </row>
    <row r="29" spans="1:16" ht="14.5" x14ac:dyDescent="0.25">
      <c r="A29" s="14" t="s">
        <v>17</v>
      </c>
      <c r="B29" s="20">
        <v>2427128.73</v>
      </c>
      <c r="C29" s="20">
        <v>1742667.5</v>
      </c>
      <c r="D29" s="20">
        <v>2026682.9100000001</v>
      </c>
      <c r="E29" s="20">
        <v>2085766.05</v>
      </c>
      <c r="F29" s="20">
        <v>2499247.29</v>
      </c>
      <c r="G29" s="20">
        <v>2538785.37</v>
      </c>
      <c r="H29" s="20">
        <v>1728386.95</v>
      </c>
      <c r="I29" s="20">
        <v>2462629.1900000004</v>
      </c>
      <c r="J29" s="20">
        <v>2895104.79</v>
      </c>
      <c r="K29" s="20">
        <v>2391190.0999999996</v>
      </c>
      <c r="L29" s="20">
        <v>1722425.56</v>
      </c>
      <c r="M29" s="65">
        <v>2648211.98</v>
      </c>
      <c r="P29" s="42"/>
    </row>
    <row r="30" spans="1:16" ht="14.5" x14ac:dyDescent="0.25">
      <c r="A30" s="14" t="s">
        <v>18</v>
      </c>
      <c r="B30" s="20">
        <v>53518.249999999993</v>
      </c>
      <c r="C30" s="20">
        <v>40108.689999999995</v>
      </c>
      <c r="D30" s="20">
        <v>78943.72</v>
      </c>
      <c r="E30" s="20">
        <v>105012.36</v>
      </c>
      <c r="F30" s="20">
        <v>617783.97</v>
      </c>
      <c r="G30" s="20">
        <v>52618.969999999994</v>
      </c>
      <c r="H30" s="20">
        <v>58338.6</v>
      </c>
      <c r="I30" s="20">
        <v>48031.74</v>
      </c>
      <c r="J30" s="20">
        <v>62725.38</v>
      </c>
      <c r="K30" s="20">
        <v>103337.95</v>
      </c>
      <c r="L30" s="20">
        <v>31234.05</v>
      </c>
      <c r="M30" s="65">
        <v>61147.5</v>
      </c>
      <c r="P30" s="42"/>
    </row>
    <row r="31" spans="1:16" ht="12.5" x14ac:dyDescent="0.25">
      <c r="A31" s="14" t="s">
        <v>19</v>
      </c>
      <c r="B31" s="20">
        <v>2974758.43</v>
      </c>
      <c r="C31" s="20">
        <v>1107768.8</v>
      </c>
      <c r="D31" s="20">
        <v>1270047.02</v>
      </c>
      <c r="E31" s="20">
        <v>1078313.1200000001</v>
      </c>
      <c r="F31" s="20">
        <v>1089859.07</v>
      </c>
      <c r="G31" s="20">
        <v>1220366.8400000001</v>
      </c>
      <c r="H31" s="20">
        <v>1381812.93</v>
      </c>
      <c r="I31" s="20">
        <v>1293359.26</v>
      </c>
      <c r="J31" s="20">
        <v>1418612.07</v>
      </c>
      <c r="K31" s="20">
        <v>1597448.24</v>
      </c>
      <c r="L31" s="20">
        <v>1358540.43</v>
      </c>
      <c r="M31" s="65">
        <v>1688472.12</v>
      </c>
      <c r="P31" s="42"/>
    </row>
    <row r="32" spans="1:16" ht="12.5" x14ac:dyDescent="0.25">
      <c r="A32" s="14" t="s">
        <v>20</v>
      </c>
      <c r="B32" s="20">
        <v>731632.13</v>
      </c>
      <c r="C32" s="20">
        <v>878172.74</v>
      </c>
      <c r="D32" s="20">
        <v>1003107.79</v>
      </c>
      <c r="E32" s="20">
        <v>860462.24</v>
      </c>
      <c r="F32" s="20">
        <v>735985.89</v>
      </c>
      <c r="G32" s="20">
        <v>842807.7</v>
      </c>
      <c r="H32" s="20">
        <v>863956.13</v>
      </c>
      <c r="I32" s="20">
        <v>721644.68</v>
      </c>
      <c r="J32" s="20">
        <v>812784.69</v>
      </c>
      <c r="K32" s="20">
        <v>881710.99</v>
      </c>
      <c r="L32" s="20">
        <v>733830.35</v>
      </c>
      <c r="M32" s="65">
        <v>847881.06</v>
      </c>
      <c r="P32" s="42"/>
    </row>
    <row r="33" spans="1:16" ht="12.5" x14ac:dyDescent="0.25">
      <c r="A33" s="14" t="s">
        <v>21</v>
      </c>
      <c r="B33" s="20">
        <v>902049.66999999993</v>
      </c>
      <c r="C33" s="20">
        <v>617148.16000000003</v>
      </c>
      <c r="D33" s="20">
        <v>469556.66000000003</v>
      </c>
      <c r="E33" s="20">
        <v>937931.27</v>
      </c>
      <c r="F33" s="20">
        <v>422934.19999999995</v>
      </c>
      <c r="G33" s="20">
        <v>451821.17</v>
      </c>
      <c r="H33" s="20">
        <v>522355.37</v>
      </c>
      <c r="I33" s="20">
        <v>486097.63</v>
      </c>
      <c r="J33" s="20">
        <v>661309.22</v>
      </c>
      <c r="K33" s="20">
        <v>431592.56</v>
      </c>
      <c r="L33" s="20">
        <v>366173.54</v>
      </c>
      <c r="M33" s="65">
        <v>653632.15999999992</v>
      </c>
      <c r="P33" s="42"/>
    </row>
    <row r="34" spans="1:16" ht="12.5" x14ac:dyDescent="0.25">
      <c r="A34" s="14" t="s">
        <v>22</v>
      </c>
      <c r="B34" s="20">
        <v>14744.55</v>
      </c>
      <c r="C34" s="20">
        <v>0</v>
      </c>
      <c r="D34" s="20">
        <v>1527.44</v>
      </c>
      <c r="E34" s="20">
        <v>36</v>
      </c>
      <c r="F34" s="20">
        <v>579.42000000000007</v>
      </c>
      <c r="G34" s="20">
        <v>0</v>
      </c>
      <c r="H34" s="20">
        <v>10.71</v>
      </c>
      <c r="I34" s="20">
        <v>552.96</v>
      </c>
      <c r="J34" s="20">
        <v>42.56</v>
      </c>
      <c r="K34" s="20">
        <v>368.64</v>
      </c>
      <c r="L34" s="20">
        <v>2053.77</v>
      </c>
      <c r="M34" s="65">
        <v>13810</v>
      </c>
      <c r="P34" s="42"/>
    </row>
    <row r="35" spans="1:16" ht="14.5" x14ac:dyDescent="0.25">
      <c r="A35" s="14" t="s">
        <v>23</v>
      </c>
      <c r="B35" s="20">
        <v>1187821.94</v>
      </c>
      <c r="C35" s="20">
        <v>1038695.15</v>
      </c>
      <c r="D35" s="20">
        <v>1295902.18</v>
      </c>
      <c r="E35" s="20">
        <v>913056.44</v>
      </c>
      <c r="F35" s="20">
        <v>1366423.5</v>
      </c>
      <c r="G35" s="20">
        <v>1006243.26</v>
      </c>
      <c r="H35" s="20">
        <v>1091509.1000000001</v>
      </c>
      <c r="I35" s="20">
        <v>1112228.31</v>
      </c>
      <c r="J35" s="20">
        <v>1594490.54</v>
      </c>
      <c r="K35" s="20">
        <v>1291632.3600000001</v>
      </c>
      <c r="L35" s="20">
        <v>933596.19</v>
      </c>
      <c r="M35" s="65">
        <v>2140735.21</v>
      </c>
      <c r="P35" s="42"/>
    </row>
    <row r="36" spans="1:16" ht="14.5" x14ac:dyDescent="0.25">
      <c r="A36" s="14" t="s">
        <v>24</v>
      </c>
      <c r="B36" s="20">
        <v>8973643.6999999993</v>
      </c>
      <c r="C36" s="20">
        <v>8546126.5600000024</v>
      </c>
      <c r="D36" s="20">
        <v>9424819.9499999974</v>
      </c>
      <c r="E36" s="20">
        <v>7591586.5499999998</v>
      </c>
      <c r="F36" s="20">
        <v>9658342.6999999993</v>
      </c>
      <c r="G36" s="20">
        <v>8211892.8200000012</v>
      </c>
      <c r="H36" s="20">
        <v>8350356.54</v>
      </c>
      <c r="I36" s="20">
        <v>8585029.8099999987</v>
      </c>
      <c r="J36" s="20">
        <v>11015173.01</v>
      </c>
      <c r="K36" s="20">
        <v>9662898.4600000009</v>
      </c>
      <c r="L36" s="20">
        <v>8326984.9400000004</v>
      </c>
      <c r="M36" s="65">
        <v>11914355.99</v>
      </c>
      <c r="P36" s="42"/>
    </row>
    <row r="37" spans="1:16" ht="12.5" x14ac:dyDescent="0.25">
      <c r="A37" s="14" t="s">
        <v>25</v>
      </c>
      <c r="B37" s="20">
        <v>1892944.8299999998</v>
      </c>
      <c r="C37" s="20">
        <v>1669165.3699999999</v>
      </c>
      <c r="D37" s="20">
        <v>1958497.68</v>
      </c>
      <c r="E37" s="20">
        <v>1420837.1199999999</v>
      </c>
      <c r="F37" s="20">
        <v>1476198.9299999997</v>
      </c>
      <c r="G37" s="20">
        <v>1252044.0299999998</v>
      </c>
      <c r="H37" s="20">
        <v>1540661.02</v>
      </c>
      <c r="I37" s="20">
        <v>1481208.12</v>
      </c>
      <c r="J37" s="20">
        <v>1932937.84</v>
      </c>
      <c r="K37" s="20">
        <v>1648178.3899999997</v>
      </c>
      <c r="L37" s="20">
        <v>1161720.8999999999</v>
      </c>
      <c r="M37" s="65">
        <v>1726175.87</v>
      </c>
      <c r="P37" s="42"/>
    </row>
    <row r="38" spans="1:16" ht="12.5" x14ac:dyDescent="0.25">
      <c r="A38" s="14" t="s">
        <v>26</v>
      </c>
      <c r="B38" s="20">
        <v>1510.08</v>
      </c>
      <c r="C38" s="20">
        <v>580.79999999999995</v>
      </c>
      <c r="D38" s="20">
        <v>2895.82</v>
      </c>
      <c r="E38" s="20">
        <v>4378.53</v>
      </c>
      <c r="F38" s="20">
        <v>8465.6</v>
      </c>
      <c r="G38" s="20">
        <v>4682.04</v>
      </c>
      <c r="H38" s="20">
        <v>5227.2</v>
      </c>
      <c r="I38" s="20">
        <v>4951.32</v>
      </c>
      <c r="J38" s="20">
        <v>5227.2</v>
      </c>
      <c r="K38" s="20">
        <v>6758.4</v>
      </c>
      <c r="L38" s="20">
        <v>4065.6</v>
      </c>
      <c r="M38" s="65">
        <v>3960.33</v>
      </c>
      <c r="P38" s="42"/>
    </row>
    <row r="39" spans="1:16" ht="14.5" x14ac:dyDescent="0.25">
      <c r="A39" s="14" t="s">
        <v>27</v>
      </c>
      <c r="B39" s="20">
        <v>42401.409999999996</v>
      </c>
      <c r="C39" s="20">
        <v>43132.83</v>
      </c>
      <c r="D39" s="20">
        <v>59352.59</v>
      </c>
      <c r="E39" s="20">
        <v>48093.210000000006</v>
      </c>
      <c r="F39" s="20">
        <v>87783.859999999986</v>
      </c>
      <c r="G39" s="20">
        <v>62379.64</v>
      </c>
      <c r="H39" s="20">
        <v>49310.05</v>
      </c>
      <c r="I39" s="20">
        <v>43517.43</v>
      </c>
      <c r="J39" s="20">
        <v>78365.899999999994</v>
      </c>
      <c r="K39" s="20">
        <v>53173.18</v>
      </c>
      <c r="L39" s="20">
        <v>73552.53</v>
      </c>
      <c r="M39" s="65">
        <v>57873.000000000007</v>
      </c>
      <c r="P39" s="42"/>
    </row>
    <row r="40" spans="1:16" ht="12.5" x14ac:dyDescent="0.25">
      <c r="A40" s="14" t="s">
        <v>28</v>
      </c>
      <c r="B40" s="20">
        <v>1378779.87</v>
      </c>
      <c r="C40" s="20">
        <v>1002023.6</v>
      </c>
      <c r="D40" s="20">
        <v>1351106.49</v>
      </c>
      <c r="E40" s="20">
        <v>959353.01</v>
      </c>
      <c r="F40" s="20">
        <v>928787.23</v>
      </c>
      <c r="G40" s="20">
        <v>1409522.77</v>
      </c>
      <c r="H40" s="20">
        <v>1110859.3600000001</v>
      </c>
      <c r="I40" s="20">
        <v>957423.44</v>
      </c>
      <c r="J40" s="20">
        <v>1408891.38</v>
      </c>
      <c r="K40" s="20">
        <v>1111337.79</v>
      </c>
      <c r="L40" s="20">
        <v>941071.34</v>
      </c>
      <c r="M40" s="65">
        <v>1478022.12</v>
      </c>
      <c r="P40" s="42"/>
    </row>
    <row r="41" spans="1:16" ht="12.5" x14ac:dyDescent="0.25">
      <c r="A41" s="14" t="s">
        <v>29</v>
      </c>
      <c r="B41" s="20">
        <v>7028237.9199999999</v>
      </c>
      <c r="C41" s="20">
        <v>6463116.0099999998</v>
      </c>
      <c r="D41" s="20">
        <v>7115382.1600000001</v>
      </c>
      <c r="E41" s="20">
        <v>5218346.24</v>
      </c>
      <c r="F41" s="20">
        <v>5703113.1500000004</v>
      </c>
      <c r="G41" s="20">
        <v>5314931.3199999994</v>
      </c>
      <c r="H41" s="20">
        <v>5693705.3999999994</v>
      </c>
      <c r="I41" s="20">
        <v>5448134.7599999998</v>
      </c>
      <c r="J41" s="20">
        <v>5433127.0700000003</v>
      </c>
      <c r="K41" s="20">
        <v>5837603.7699999996</v>
      </c>
      <c r="L41" s="20">
        <v>5249791.1100000003</v>
      </c>
      <c r="M41" s="65">
        <v>6607614.4900000002</v>
      </c>
      <c r="P41" s="42"/>
    </row>
    <row r="42" spans="1:16" ht="12.5" x14ac:dyDescent="0.25">
      <c r="A42" s="14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82"/>
      <c r="P42" s="42"/>
    </row>
    <row r="43" spans="1:16" ht="15" x14ac:dyDescent="0.3">
      <c r="A43" s="12" t="s">
        <v>30</v>
      </c>
      <c r="B43" s="22">
        <f t="shared" ref="B43:C43" si="32">SUM(B44:B64)</f>
        <v>19147052.910999998</v>
      </c>
      <c r="C43" s="22">
        <f t="shared" si="32"/>
        <v>11412907.060000001</v>
      </c>
      <c r="D43" s="22">
        <f t="shared" ref="D43:E43" si="33">SUM(D44:D64)</f>
        <v>11932970.653000001</v>
      </c>
      <c r="E43" s="22">
        <f t="shared" si="33"/>
        <v>10397762.383000001</v>
      </c>
      <c r="F43" s="22">
        <f t="shared" ref="F43:G43" si="34">SUM(F44:F64)</f>
        <v>11515400.111999996</v>
      </c>
      <c r="G43" s="22">
        <f t="shared" si="34"/>
        <v>11284501.718999999</v>
      </c>
      <c r="H43" s="22">
        <v>11452664.778000003</v>
      </c>
      <c r="I43" s="22">
        <f t="shared" ref="I43" si="35">SUM(I44:I64)</f>
        <v>11609551.452999998</v>
      </c>
      <c r="J43" s="22">
        <f t="shared" ref="J43:K43" si="36">SUM(J44:J64)</f>
        <v>15375199.439999999</v>
      </c>
      <c r="K43" s="22">
        <f t="shared" si="36"/>
        <v>12229082.092999998</v>
      </c>
      <c r="L43" s="22">
        <f t="shared" ref="L43" si="37">SUM(L44:L64)</f>
        <v>10919352.807000002</v>
      </c>
      <c r="M43" s="60">
        <v>15661141.788000004</v>
      </c>
      <c r="P43" s="42"/>
    </row>
    <row r="44" spans="1:16" ht="12.5" x14ac:dyDescent="0.25">
      <c r="A44" s="14" t="s">
        <v>11</v>
      </c>
      <c r="B44" s="23">
        <v>16488954.736</v>
      </c>
      <c r="C44" s="23">
        <v>9163919.307</v>
      </c>
      <c r="D44" s="23">
        <v>9473056.4890000001</v>
      </c>
      <c r="E44" s="23">
        <v>8401157.75</v>
      </c>
      <c r="F44" s="23">
        <v>9158288.1459999997</v>
      </c>
      <c r="G44" s="23">
        <v>9213272.6439999994</v>
      </c>
      <c r="H44" s="23">
        <v>9263223.7809999995</v>
      </c>
      <c r="I44" s="23">
        <v>9413805.6009999998</v>
      </c>
      <c r="J44" s="23">
        <v>12682470.043</v>
      </c>
      <c r="K44" s="23">
        <v>9816043.8190000001</v>
      </c>
      <c r="L44" s="23">
        <v>9032284.7070000004</v>
      </c>
      <c r="M44" s="61">
        <v>12398869.482000001</v>
      </c>
      <c r="P44" s="42"/>
    </row>
    <row r="45" spans="1:16" ht="12.5" x14ac:dyDescent="0.25">
      <c r="A45" s="14" t="s">
        <v>12</v>
      </c>
      <c r="B45" s="23">
        <v>1026.2059999999999</v>
      </c>
      <c r="C45" s="23">
        <v>1316.9179999999999</v>
      </c>
      <c r="D45" s="23">
        <v>598.35500000000002</v>
      </c>
      <c r="E45" s="23">
        <v>635.053</v>
      </c>
      <c r="F45" s="23">
        <v>1385.1110000000001</v>
      </c>
      <c r="G45" s="23">
        <v>1104.443</v>
      </c>
      <c r="H45" s="23">
        <v>1059.31</v>
      </c>
      <c r="I45" s="23">
        <v>634.72</v>
      </c>
      <c r="J45" s="23">
        <v>1635.21</v>
      </c>
      <c r="K45" s="23">
        <v>1060.327</v>
      </c>
      <c r="L45" s="23">
        <v>1204.78</v>
      </c>
      <c r="M45" s="61">
        <v>1939.537</v>
      </c>
      <c r="P45" s="42"/>
    </row>
    <row r="46" spans="1:16" ht="12.5" x14ac:dyDescent="0.25">
      <c r="A46" s="14" t="s">
        <v>31</v>
      </c>
      <c r="B46" s="23">
        <v>201490.62</v>
      </c>
      <c r="C46" s="23">
        <v>165000.546</v>
      </c>
      <c r="D46" s="23">
        <v>71563.635999999999</v>
      </c>
      <c r="E46" s="23">
        <v>90473.955000000002</v>
      </c>
      <c r="F46" s="23">
        <v>93565.205000000002</v>
      </c>
      <c r="G46" s="23">
        <v>72401.89</v>
      </c>
      <c r="H46" s="23">
        <v>133594.13</v>
      </c>
      <c r="I46" s="23">
        <v>115182.693</v>
      </c>
      <c r="J46" s="23">
        <v>81797.42</v>
      </c>
      <c r="K46" s="23">
        <v>118504.984</v>
      </c>
      <c r="L46" s="23">
        <v>63201.34</v>
      </c>
      <c r="M46" s="61">
        <v>123424.25</v>
      </c>
      <c r="P46" s="42"/>
    </row>
    <row r="47" spans="1:16" ht="12.5" x14ac:dyDescent="0.25">
      <c r="A47" s="14" t="s">
        <v>32</v>
      </c>
      <c r="B47" s="23">
        <v>69981.042000000001</v>
      </c>
      <c r="C47" s="23">
        <v>47456.267</v>
      </c>
      <c r="D47" s="23">
        <v>55838.243000000002</v>
      </c>
      <c r="E47" s="23">
        <v>43845.684999999998</v>
      </c>
      <c r="F47" s="23">
        <v>82386.13</v>
      </c>
      <c r="G47" s="23">
        <v>46727.06</v>
      </c>
      <c r="H47" s="23">
        <v>55395.603999999999</v>
      </c>
      <c r="I47" s="23">
        <v>49817.328999999998</v>
      </c>
      <c r="J47" s="23">
        <v>68067.13</v>
      </c>
      <c r="K47" s="23">
        <v>44605.203999999998</v>
      </c>
      <c r="L47" s="23">
        <v>58039.23</v>
      </c>
      <c r="M47" s="61">
        <v>100411.00199999999</v>
      </c>
      <c r="P47" s="42"/>
    </row>
    <row r="48" spans="1:16" ht="12.5" x14ac:dyDescent="0.25">
      <c r="A48" s="14" t="s">
        <v>15</v>
      </c>
      <c r="B48" s="23">
        <v>34593.89</v>
      </c>
      <c r="C48" s="23">
        <v>44230.285000000003</v>
      </c>
      <c r="D48" s="23">
        <v>47123.26</v>
      </c>
      <c r="E48" s="23">
        <v>37408.197999999997</v>
      </c>
      <c r="F48" s="23">
        <v>47343.73</v>
      </c>
      <c r="G48" s="23">
        <v>49451.3</v>
      </c>
      <c r="H48" s="23">
        <v>32908.25</v>
      </c>
      <c r="I48" s="23">
        <v>39288.597999999998</v>
      </c>
      <c r="J48" s="23">
        <v>50366.43</v>
      </c>
      <c r="K48" s="23">
        <v>47826.66</v>
      </c>
      <c r="L48" s="23">
        <v>44348.65</v>
      </c>
      <c r="M48" s="61">
        <v>47717.934999999998</v>
      </c>
      <c r="P48" s="42"/>
    </row>
    <row r="49" spans="1:16" ht="12.5" x14ac:dyDescent="0.25">
      <c r="A49" s="14" t="s">
        <v>33</v>
      </c>
      <c r="B49" s="23">
        <v>79073.888999999996</v>
      </c>
      <c r="C49" s="23">
        <v>53992.889000000003</v>
      </c>
      <c r="D49" s="23">
        <v>53846.868000000002</v>
      </c>
      <c r="E49" s="23">
        <v>50319.464999999997</v>
      </c>
      <c r="F49" s="23">
        <v>72624.960999999996</v>
      </c>
      <c r="G49" s="23">
        <v>73617.273000000001</v>
      </c>
      <c r="H49" s="23">
        <v>66147.990000000005</v>
      </c>
      <c r="I49" s="23">
        <v>57258.385999999999</v>
      </c>
      <c r="J49" s="23">
        <v>83396.509999999995</v>
      </c>
      <c r="K49" s="23">
        <v>60148.277000000002</v>
      </c>
      <c r="L49" s="23">
        <v>44379.156999999999</v>
      </c>
      <c r="M49" s="61">
        <v>82069.226999999999</v>
      </c>
      <c r="P49" s="42"/>
    </row>
    <row r="50" spans="1:16" ht="12.5" x14ac:dyDescent="0.25">
      <c r="A50" s="14" t="s">
        <v>80</v>
      </c>
      <c r="B50" s="24">
        <v>95.79</v>
      </c>
      <c r="C50" s="24">
        <v>20</v>
      </c>
      <c r="D50" s="24">
        <v>1440</v>
      </c>
      <c r="E50" s="24">
        <v>40</v>
      </c>
      <c r="F50" s="24">
        <v>277.2</v>
      </c>
      <c r="G50" s="24">
        <v>23.76</v>
      </c>
      <c r="H50" s="24">
        <v>67.56</v>
      </c>
      <c r="I50" s="24">
        <v>182.88</v>
      </c>
      <c r="J50" s="24">
        <v>0</v>
      </c>
      <c r="K50" s="24">
        <v>8238.52</v>
      </c>
      <c r="L50" s="24">
        <v>50.4</v>
      </c>
      <c r="M50" s="61">
        <v>43.5</v>
      </c>
      <c r="P50" s="42"/>
    </row>
    <row r="51" spans="1:16" ht="14.5" x14ac:dyDescent="0.25">
      <c r="A51" s="14" t="s">
        <v>16</v>
      </c>
      <c r="B51" s="23">
        <v>86935.766000000003</v>
      </c>
      <c r="C51" s="23">
        <v>63528.406000000003</v>
      </c>
      <c r="D51" s="23">
        <v>76010.232000000004</v>
      </c>
      <c r="E51" s="23">
        <v>67258.327999999994</v>
      </c>
      <c r="F51" s="23">
        <v>59059.351999999999</v>
      </c>
      <c r="G51" s="23">
        <v>65703.600999999995</v>
      </c>
      <c r="H51" s="23">
        <v>70557.237999999998</v>
      </c>
      <c r="I51" s="23">
        <v>53637.237000000001</v>
      </c>
      <c r="J51" s="23">
        <v>82378.812999999995</v>
      </c>
      <c r="K51" s="23">
        <v>63739.900999999998</v>
      </c>
      <c r="L51" s="23">
        <v>49210.404999999999</v>
      </c>
      <c r="M51" s="61">
        <v>86521.266000000003</v>
      </c>
      <c r="P51" s="42"/>
    </row>
    <row r="52" spans="1:16" ht="14.5" x14ac:dyDescent="0.25">
      <c r="A52" s="14" t="s">
        <v>17</v>
      </c>
      <c r="B52" s="23">
        <v>221992.41699999999</v>
      </c>
      <c r="C52" s="23">
        <v>134117.9</v>
      </c>
      <c r="D52" s="23">
        <v>174611.06700000001</v>
      </c>
      <c r="E52" s="23">
        <v>183303.872</v>
      </c>
      <c r="F52" s="23">
        <v>217768.20199999999</v>
      </c>
      <c r="G52" s="23">
        <v>217738.53400000001</v>
      </c>
      <c r="H52" s="23">
        <v>158127.45499999999</v>
      </c>
      <c r="I52" s="23">
        <v>219382.00899999999</v>
      </c>
      <c r="J52" s="23">
        <v>238430.155</v>
      </c>
      <c r="K52" s="23">
        <v>216128.66500000001</v>
      </c>
      <c r="L52" s="23">
        <v>116387.755</v>
      </c>
      <c r="M52" s="61">
        <v>288712.42200000002</v>
      </c>
      <c r="P52" s="42"/>
    </row>
    <row r="53" spans="1:16" ht="14.5" x14ac:dyDescent="0.25">
      <c r="A53" s="14" t="s">
        <v>18</v>
      </c>
      <c r="B53" s="23">
        <v>648.73199999999997</v>
      </c>
      <c r="C53" s="23">
        <v>457</v>
      </c>
      <c r="D53" s="23">
        <v>906.69500000000005</v>
      </c>
      <c r="E53" s="23">
        <v>1238.5999999999999</v>
      </c>
      <c r="F53" s="23">
        <v>7236.7910000000002</v>
      </c>
      <c r="G53" s="23">
        <v>601.18899999999996</v>
      </c>
      <c r="H53" s="23">
        <v>667.20699999999999</v>
      </c>
      <c r="I53" s="23">
        <v>545</v>
      </c>
      <c r="J53" s="23">
        <v>716.59</v>
      </c>
      <c r="K53" s="23">
        <v>1265.69</v>
      </c>
      <c r="L53" s="23">
        <v>357.12</v>
      </c>
      <c r="M53" s="61">
        <v>965.63</v>
      </c>
      <c r="P53" s="42"/>
    </row>
    <row r="54" spans="1:16" ht="12.5" x14ac:dyDescent="0.25">
      <c r="A54" s="14" t="s">
        <v>19</v>
      </c>
      <c r="B54" s="23">
        <v>97603.274999999994</v>
      </c>
      <c r="C54" s="23">
        <v>32836.870000000003</v>
      </c>
      <c r="D54" s="23">
        <v>37799.288999999997</v>
      </c>
      <c r="E54" s="23">
        <v>32495.33</v>
      </c>
      <c r="F54" s="23">
        <v>32526.441999999999</v>
      </c>
      <c r="G54" s="23">
        <v>35716.36</v>
      </c>
      <c r="H54" s="23">
        <v>40496.934999999998</v>
      </c>
      <c r="I54" s="23">
        <v>39165.534</v>
      </c>
      <c r="J54" s="23">
        <v>42261.87</v>
      </c>
      <c r="K54" s="23">
        <v>48114.75</v>
      </c>
      <c r="L54" s="23">
        <v>39069.64</v>
      </c>
      <c r="M54" s="61">
        <v>64974.98</v>
      </c>
      <c r="P54" s="42"/>
    </row>
    <row r="55" spans="1:16" ht="12.5" x14ac:dyDescent="0.25">
      <c r="A55" s="14" t="s">
        <v>20</v>
      </c>
      <c r="B55" s="23">
        <v>62720.639999999999</v>
      </c>
      <c r="C55" s="23">
        <v>74162.464999999997</v>
      </c>
      <c r="D55" s="23">
        <v>81068.008000000002</v>
      </c>
      <c r="E55" s="23">
        <v>69644.759999999995</v>
      </c>
      <c r="F55" s="23">
        <v>62399.341</v>
      </c>
      <c r="G55" s="23">
        <v>68238.934999999998</v>
      </c>
      <c r="H55" s="23">
        <v>72429.035000000003</v>
      </c>
      <c r="I55" s="23">
        <v>60704.953000000001</v>
      </c>
      <c r="J55" s="23">
        <v>69743.195000000007</v>
      </c>
      <c r="K55" s="23">
        <v>78948.384999999995</v>
      </c>
      <c r="L55" s="23">
        <v>57029.8</v>
      </c>
      <c r="M55" s="61">
        <v>92333.67</v>
      </c>
      <c r="P55" s="42"/>
    </row>
    <row r="56" spans="1:16" ht="12.5" x14ac:dyDescent="0.25">
      <c r="A56" s="14" t="s">
        <v>21</v>
      </c>
      <c r="B56" s="23">
        <v>23018.325000000001</v>
      </c>
      <c r="C56" s="23">
        <v>20358.395</v>
      </c>
      <c r="D56" s="23">
        <v>13974.36</v>
      </c>
      <c r="E56" s="23">
        <v>24619.514999999999</v>
      </c>
      <c r="F56" s="23">
        <v>11855.475</v>
      </c>
      <c r="G56" s="23">
        <v>12278.44</v>
      </c>
      <c r="H56" s="23">
        <v>13468.081</v>
      </c>
      <c r="I56" s="23">
        <v>12526</v>
      </c>
      <c r="J56" s="23">
        <v>17641.22</v>
      </c>
      <c r="K56" s="23">
        <v>11038.754999999999</v>
      </c>
      <c r="L56" s="23">
        <v>9611.7800000000007</v>
      </c>
      <c r="M56" s="61">
        <v>20232.215</v>
      </c>
      <c r="P56" s="42"/>
    </row>
    <row r="57" spans="1:16" ht="12.5" x14ac:dyDescent="0.25">
      <c r="A57" s="14" t="s">
        <v>22</v>
      </c>
      <c r="B57" s="23">
        <v>22339.279999999999</v>
      </c>
      <c r="C57" s="23">
        <v>0</v>
      </c>
      <c r="D57" s="23">
        <v>1192.3499999999999</v>
      </c>
      <c r="E57" s="23">
        <v>24</v>
      </c>
      <c r="F57" s="23">
        <v>708.3</v>
      </c>
      <c r="G57" s="23">
        <v>0</v>
      </c>
      <c r="H57" s="23">
        <v>3.5</v>
      </c>
      <c r="I57" s="23">
        <v>921.6</v>
      </c>
      <c r="J57" s="23">
        <v>11.96</v>
      </c>
      <c r="K57" s="23">
        <v>614.4</v>
      </c>
      <c r="L57" s="23">
        <v>3387.95</v>
      </c>
      <c r="M57" s="61">
        <v>25768.89</v>
      </c>
      <c r="P57" s="42"/>
    </row>
    <row r="58" spans="1:16" ht="14.5" x14ac:dyDescent="0.25">
      <c r="A58" s="14" t="s">
        <v>23</v>
      </c>
      <c r="B58" s="23">
        <v>126377.368</v>
      </c>
      <c r="C58" s="23">
        <v>110028.107</v>
      </c>
      <c r="D58" s="23">
        <v>130348.81299999999</v>
      </c>
      <c r="E58" s="23">
        <v>95119.744000000006</v>
      </c>
      <c r="F58" s="23">
        <v>140038.74100000001</v>
      </c>
      <c r="G58" s="23">
        <v>101103.20600000001</v>
      </c>
      <c r="H58" s="23">
        <v>114947.35</v>
      </c>
      <c r="I58" s="23">
        <v>113310.62300000001</v>
      </c>
      <c r="J58" s="23">
        <v>162541.78200000001</v>
      </c>
      <c r="K58" s="23">
        <v>132948.53</v>
      </c>
      <c r="L58" s="23">
        <v>98332.43</v>
      </c>
      <c r="M58" s="61">
        <v>249909.57</v>
      </c>
      <c r="P58" s="42"/>
    </row>
    <row r="59" spans="1:16" ht="14.5" x14ac:dyDescent="0.25">
      <c r="A59" s="14" t="s">
        <v>24</v>
      </c>
      <c r="B59" s="23">
        <v>771245.01</v>
      </c>
      <c r="C59" s="23">
        <v>734834.48800000001</v>
      </c>
      <c r="D59" s="23">
        <v>809669.46200000006</v>
      </c>
      <c r="E59" s="23">
        <v>653311.45900000003</v>
      </c>
      <c r="F59" s="23">
        <v>833412.1</v>
      </c>
      <c r="G59" s="23">
        <v>707373.97499999998</v>
      </c>
      <c r="H59" s="23">
        <v>723793.554</v>
      </c>
      <c r="I59" s="23">
        <v>744586.49199999997</v>
      </c>
      <c r="J59" s="23">
        <v>954626.86</v>
      </c>
      <c r="K59" s="23">
        <v>841222.20400000003</v>
      </c>
      <c r="L59" s="23">
        <v>723202.73</v>
      </c>
      <c r="M59" s="61">
        <v>1185239.825</v>
      </c>
      <c r="P59" s="42"/>
    </row>
    <row r="60" spans="1:16" ht="12.5" x14ac:dyDescent="0.25">
      <c r="A60" s="14" t="s">
        <v>25</v>
      </c>
      <c r="B60" s="23">
        <v>608542.33499999996</v>
      </c>
      <c r="C60" s="23">
        <v>551667.13199999998</v>
      </c>
      <c r="D60" s="23">
        <v>656018.48800000001</v>
      </c>
      <c r="E60" s="23">
        <v>466470.00699999998</v>
      </c>
      <c r="F60" s="23">
        <v>496654.90600000002</v>
      </c>
      <c r="G60" s="23">
        <v>422888.239</v>
      </c>
      <c r="H60" s="23">
        <v>507995.516</v>
      </c>
      <c r="I60" s="23">
        <v>502629.01</v>
      </c>
      <c r="J60" s="23">
        <v>639556.32999999996</v>
      </c>
      <c r="K60" s="23">
        <v>535750.07799999998</v>
      </c>
      <c r="L60" s="23">
        <v>386077.25400000002</v>
      </c>
      <c r="M60" s="61">
        <v>634006.22199999995</v>
      </c>
      <c r="P60" s="42"/>
    </row>
    <row r="61" spans="1:16" ht="12.5" x14ac:dyDescent="0.25">
      <c r="A61" s="14" t="s">
        <v>26</v>
      </c>
      <c r="B61" s="23">
        <v>780</v>
      </c>
      <c r="C61" s="23">
        <v>300</v>
      </c>
      <c r="D61" s="23">
        <v>1374</v>
      </c>
      <c r="E61" s="23">
        <v>2017.14</v>
      </c>
      <c r="F61" s="23">
        <v>3604</v>
      </c>
      <c r="G61" s="23">
        <v>2227.5</v>
      </c>
      <c r="H61" s="23">
        <v>2700</v>
      </c>
      <c r="I61" s="23">
        <v>2463</v>
      </c>
      <c r="J61" s="23">
        <v>2700</v>
      </c>
      <c r="K61" s="23">
        <v>3240</v>
      </c>
      <c r="L61" s="23">
        <v>2100</v>
      </c>
      <c r="M61" s="61">
        <v>2317.5</v>
      </c>
      <c r="P61" s="42"/>
    </row>
    <row r="62" spans="1:16" ht="14.5" x14ac:dyDescent="0.25">
      <c r="A62" s="14" t="s">
        <v>27</v>
      </c>
      <c r="B62" s="23">
        <v>3182</v>
      </c>
      <c r="C62" s="23">
        <v>3014.25</v>
      </c>
      <c r="D62" s="23">
        <v>4675.9849999999997</v>
      </c>
      <c r="E62" s="23">
        <v>3542</v>
      </c>
      <c r="F62" s="23">
        <v>6654.62</v>
      </c>
      <c r="G62" s="23">
        <v>3979.4</v>
      </c>
      <c r="H62" s="23">
        <v>3636.95</v>
      </c>
      <c r="I62" s="23">
        <v>3431.95</v>
      </c>
      <c r="J62" s="23">
        <v>5653.67</v>
      </c>
      <c r="K62" s="23">
        <v>4038.55</v>
      </c>
      <c r="L62" s="23">
        <v>6177.55</v>
      </c>
      <c r="M62" s="61">
        <v>4614.3100000000004</v>
      </c>
      <c r="P62" s="42"/>
    </row>
    <row r="63" spans="1:16" ht="12.5" x14ac:dyDescent="0.25">
      <c r="A63" s="14" t="s">
        <v>28</v>
      </c>
      <c r="B63" s="23">
        <v>40116.35</v>
      </c>
      <c r="C63" s="23">
        <v>28961.3</v>
      </c>
      <c r="D63" s="23">
        <v>38994.027999999998</v>
      </c>
      <c r="E63" s="23">
        <v>27733.53</v>
      </c>
      <c r="F63" s="23">
        <v>26885.294999999998</v>
      </c>
      <c r="G63" s="23">
        <v>40608.404999999999</v>
      </c>
      <c r="H63" s="23">
        <v>31859.445</v>
      </c>
      <c r="I63" s="23">
        <v>27693.001</v>
      </c>
      <c r="J63" s="23">
        <v>40564.800000000003</v>
      </c>
      <c r="K63" s="23">
        <v>32338.1</v>
      </c>
      <c r="L63" s="23">
        <v>27349.13</v>
      </c>
      <c r="M63" s="61">
        <v>45624.673999999999</v>
      </c>
      <c r="P63" s="42"/>
    </row>
    <row r="64" spans="1:16" ht="12.5" x14ac:dyDescent="0.25">
      <c r="A64" s="14" t="s">
        <v>29</v>
      </c>
      <c r="B64" s="23">
        <v>206335.24</v>
      </c>
      <c r="C64" s="23">
        <v>182704.535</v>
      </c>
      <c r="D64" s="23">
        <v>202861.02499999999</v>
      </c>
      <c r="E64" s="23">
        <v>147103.992</v>
      </c>
      <c r="F64" s="23">
        <v>160726.06400000001</v>
      </c>
      <c r="G64" s="23">
        <v>149445.565</v>
      </c>
      <c r="H64" s="23">
        <v>159585.88699999999</v>
      </c>
      <c r="I64" s="23">
        <v>152384.837</v>
      </c>
      <c r="J64" s="23">
        <v>150639.45199999999</v>
      </c>
      <c r="K64" s="23">
        <v>163266.29399999999</v>
      </c>
      <c r="L64" s="23">
        <v>157550.99900000001</v>
      </c>
      <c r="M64" s="61">
        <v>205445.68100000001</v>
      </c>
      <c r="P64" s="42"/>
    </row>
    <row r="65" spans="1:16" ht="12.5" x14ac:dyDescent="0.25">
      <c r="A65" s="14"/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82"/>
      <c r="P65" s="42"/>
    </row>
    <row r="66" spans="1:16" ht="12.5" x14ac:dyDescent="0.25">
      <c r="A66" s="14"/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58"/>
      <c r="P66" s="42"/>
    </row>
    <row r="67" spans="1:16" ht="15" x14ac:dyDescent="0.3">
      <c r="A67" s="12" t="s">
        <v>34</v>
      </c>
      <c r="B67" s="19">
        <f t="shared" ref="B67:C67" si="38">SUM(B68:B76)</f>
        <v>87211156.049999997</v>
      </c>
      <c r="C67" s="19">
        <f t="shared" si="38"/>
        <v>288065328.51999998</v>
      </c>
      <c r="D67" s="19">
        <f t="shared" ref="D67:E67" si="39">SUM(D68:D76)</f>
        <v>24776973.789999995</v>
      </c>
      <c r="E67" s="19">
        <f t="shared" si="39"/>
        <v>30509317.580000002</v>
      </c>
      <c r="F67" s="19">
        <f t="shared" ref="F67:G67" si="40">SUM(F68:F76)</f>
        <v>46793723.75999999</v>
      </c>
      <c r="G67" s="19">
        <f t="shared" si="40"/>
        <v>68123450.5</v>
      </c>
      <c r="H67" s="19">
        <v>76252754.680000022</v>
      </c>
      <c r="I67" s="19">
        <f t="shared" ref="I67" si="41">SUM(I68:I76)</f>
        <v>75935884.239999995</v>
      </c>
      <c r="J67" s="19">
        <f t="shared" ref="J67:K67" si="42">SUM(J68:J76)</f>
        <v>106868482.11</v>
      </c>
      <c r="K67" s="19">
        <f t="shared" si="42"/>
        <v>94165836.850000009</v>
      </c>
      <c r="L67" s="19">
        <f t="shared" ref="L67" si="43">SUM(L68:L76)</f>
        <v>77611677.729999989</v>
      </c>
      <c r="M67" s="64">
        <v>142471906.82999998</v>
      </c>
      <c r="P67" s="42"/>
    </row>
    <row r="68" spans="1:16" ht="12.5" x14ac:dyDescent="0.25">
      <c r="A68" s="14" t="s">
        <v>35</v>
      </c>
      <c r="B68" s="20">
        <v>177660</v>
      </c>
      <c r="C68" s="20">
        <v>708668.8</v>
      </c>
      <c r="D68" s="20">
        <v>34473.599999999999</v>
      </c>
      <c r="E68" s="20">
        <v>204120</v>
      </c>
      <c r="F68" s="20">
        <v>253108.8</v>
      </c>
      <c r="G68" s="20">
        <v>354337.2</v>
      </c>
      <c r="H68" s="20">
        <v>2882174.4</v>
      </c>
      <c r="I68" s="20">
        <v>41731.199999999997</v>
      </c>
      <c r="J68" s="20">
        <v>380721.6</v>
      </c>
      <c r="K68" s="20">
        <v>387109.8</v>
      </c>
      <c r="L68" s="20">
        <v>204120</v>
      </c>
      <c r="M68" s="65">
        <v>422458.76</v>
      </c>
      <c r="P68" s="42"/>
    </row>
    <row r="69" spans="1:16" ht="12.5" x14ac:dyDescent="0.25">
      <c r="A69" s="14" t="s">
        <v>36</v>
      </c>
      <c r="B69" s="20">
        <v>100891.8</v>
      </c>
      <c r="C69" s="20">
        <v>184450.84</v>
      </c>
      <c r="D69" s="20">
        <v>183501.62</v>
      </c>
      <c r="E69" s="20">
        <v>145121.76</v>
      </c>
      <c r="F69" s="20">
        <v>214915.68</v>
      </c>
      <c r="G69" s="20">
        <v>208894.29</v>
      </c>
      <c r="H69" s="20">
        <v>255528</v>
      </c>
      <c r="I69" s="20">
        <v>145121.76</v>
      </c>
      <c r="J69" s="20">
        <v>179316.4</v>
      </c>
      <c r="K69" s="20">
        <v>214915.68</v>
      </c>
      <c r="L69" s="20">
        <v>154346.76999999999</v>
      </c>
      <c r="M69" s="65">
        <v>258113.52</v>
      </c>
      <c r="P69" s="42"/>
    </row>
    <row r="70" spans="1:16" ht="14.5" x14ac:dyDescent="0.25">
      <c r="A70" s="14" t="s">
        <v>37</v>
      </c>
      <c r="B70" s="20">
        <v>86581450.109999999</v>
      </c>
      <c r="C70" s="20">
        <v>286196491.29000002</v>
      </c>
      <c r="D70" s="20">
        <v>23771754.199999999</v>
      </c>
      <c r="E70" s="20">
        <v>29557912.280000001</v>
      </c>
      <c r="F70" s="20">
        <v>45512664.659999996</v>
      </c>
      <c r="G70" s="20">
        <v>66922644.029999994</v>
      </c>
      <c r="H70" s="20">
        <v>72316043.850000009</v>
      </c>
      <c r="I70" s="20">
        <v>75072251.739999995</v>
      </c>
      <c r="J70" s="20">
        <v>105271838.55</v>
      </c>
      <c r="K70" s="20">
        <v>92950959.920000002</v>
      </c>
      <c r="L70" s="20">
        <v>76783644.420000002</v>
      </c>
      <c r="M70" s="65">
        <v>140967173.09999999</v>
      </c>
      <c r="P70" s="42"/>
    </row>
    <row r="71" spans="1:16" ht="14.5" x14ac:dyDescent="0.25">
      <c r="A71" s="14" t="s">
        <v>38</v>
      </c>
      <c r="B71" s="20">
        <v>216586.17</v>
      </c>
      <c r="C71" s="20">
        <v>328684.36</v>
      </c>
      <c r="D71" s="20">
        <v>383811.99</v>
      </c>
      <c r="E71" s="20">
        <v>378535.47</v>
      </c>
      <c r="F71" s="20">
        <v>436568.19</v>
      </c>
      <c r="G71" s="20">
        <v>281936.26</v>
      </c>
      <c r="H71" s="20">
        <v>428527.76</v>
      </c>
      <c r="I71" s="20">
        <v>335714.97</v>
      </c>
      <c r="J71" s="20">
        <v>537701.69999999995</v>
      </c>
      <c r="K71" s="20">
        <v>243992.71</v>
      </c>
      <c r="L71" s="20">
        <v>251382.78</v>
      </c>
      <c r="M71" s="65">
        <v>279200.42</v>
      </c>
      <c r="P71" s="42"/>
    </row>
    <row r="72" spans="1:16" ht="14.5" x14ac:dyDescent="0.25">
      <c r="A72" s="14" t="s">
        <v>39</v>
      </c>
      <c r="B72" s="20">
        <v>0</v>
      </c>
      <c r="C72" s="20">
        <v>0</v>
      </c>
      <c r="D72" s="20">
        <v>0</v>
      </c>
      <c r="E72" s="20">
        <v>0</v>
      </c>
      <c r="F72" s="20">
        <v>0</v>
      </c>
      <c r="G72" s="20">
        <v>0</v>
      </c>
      <c r="H72" s="20">
        <v>0</v>
      </c>
      <c r="I72" s="20">
        <v>0</v>
      </c>
      <c r="J72" s="20">
        <v>0</v>
      </c>
      <c r="K72" s="20">
        <v>0</v>
      </c>
      <c r="L72" s="20">
        <v>0</v>
      </c>
      <c r="M72" s="65">
        <v>0</v>
      </c>
      <c r="P72" s="42"/>
    </row>
    <row r="73" spans="1:16" ht="14.5" x14ac:dyDescent="0.25">
      <c r="A73" s="14" t="s">
        <v>40</v>
      </c>
      <c r="B73" s="20">
        <v>122479.83</v>
      </c>
      <c r="C73" s="20">
        <v>640080.09000000008</v>
      </c>
      <c r="D73" s="20">
        <v>389203.20000000001</v>
      </c>
      <c r="E73" s="20">
        <v>223092.87000000002</v>
      </c>
      <c r="F73" s="20">
        <v>350648.73</v>
      </c>
      <c r="G73" s="20">
        <v>328405.51</v>
      </c>
      <c r="H73" s="20">
        <v>361815.63</v>
      </c>
      <c r="I73" s="20">
        <v>327864.56</v>
      </c>
      <c r="J73" s="20">
        <v>487637.9</v>
      </c>
      <c r="K73" s="20">
        <v>355347.31</v>
      </c>
      <c r="L73" s="20">
        <v>210521.16</v>
      </c>
      <c r="M73" s="65">
        <v>533877.93000000005</v>
      </c>
      <c r="P73" s="42"/>
    </row>
    <row r="74" spans="1:16" ht="14.5" x14ac:dyDescent="0.25">
      <c r="A74" s="14" t="s">
        <v>41</v>
      </c>
      <c r="B74" s="20">
        <v>0</v>
      </c>
      <c r="C74" s="20">
        <v>0</v>
      </c>
      <c r="D74" s="20">
        <v>0</v>
      </c>
      <c r="E74" s="20">
        <v>401.4</v>
      </c>
      <c r="F74" s="20">
        <v>9449.5</v>
      </c>
      <c r="G74" s="20">
        <v>0</v>
      </c>
      <c r="H74" s="20">
        <v>736.5</v>
      </c>
      <c r="I74" s="20">
        <v>31.42</v>
      </c>
      <c r="J74" s="20">
        <v>0</v>
      </c>
      <c r="K74" s="20">
        <v>1473</v>
      </c>
      <c r="L74" s="20">
        <v>392.8</v>
      </c>
      <c r="M74" s="65">
        <v>0</v>
      </c>
      <c r="P74" s="42"/>
    </row>
    <row r="75" spans="1:16" ht="12.5" x14ac:dyDescent="0.25">
      <c r="A75" s="14" t="s">
        <v>42</v>
      </c>
      <c r="B75" s="20">
        <v>0</v>
      </c>
      <c r="C75" s="20">
        <v>0</v>
      </c>
      <c r="D75" s="20">
        <v>0</v>
      </c>
      <c r="E75" s="20">
        <v>0</v>
      </c>
      <c r="F75" s="20">
        <v>0</v>
      </c>
      <c r="G75" s="20">
        <v>0</v>
      </c>
      <c r="H75" s="20">
        <v>0</v>
      </c>
      <c r="I75" s="20">
        <v>0</v>
      </c>
      <c r="J75" s="20">
        <v>0</v>
      </c>
      <c r="K75" s="20">
        <v>0</v>
      </c>
      <c r="L75" s="20">
        <v>0</v>
      </c>
      <c r="M75" s="65">
        <v>0</v>
      </c>
      <c r="P75" s="42"/>
    </row>
    <row r="76" spans="1:16" ht="12.5" x14ac:dyDescent="0.25">
      <c r="A76" s="14" t="s">
        <v>43</v>
      </c>
      <c r="B76" s="20">
        <v>12088.14</v>
      </c>
      <c r="C76" s="20">
        <v>6953.14</v>
      </c>
      <c r="D76" s="20">
        <v>14229.18</v>
      </c>
      <c r="E76" s="20">
        <v>133.80000000000001</v>
      </c>
      <c r="F76" s="20">
        <v>16368.2</v>
      </c>
      <c r="G76" s="20">
        <v>27233.21</v>
      </c>
      <c r="H76" s="20">
        <v>7928.54</v>
      </c>
      <c r="I76" s="20">
        <v>13168.59</v>
      </c>
      <c r="J76" s="20">
        <v>11265.96</v>
      </c>
      <c r="K76" s="20">
        <v>12038.43</v>
      </c>
      <c r="L76" s="20">
        <v>7269.8</v>
      </c>
      <c r="M76" s="65">
        <v>11083.1</v>
      </c>
      <c r="P76" s="42"/>
    </row>
    <row r="77" spans="1:16" ht="12.5" x14ac:dyDescent="0.25">
      <c r="A77" s="14"/>
      <c r="B77" s="44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82"/>
      <c r="P77" s="42"/>
    </row>
    <row r="78" spans="1:16" ht="15" x14ac:dyDescent="0.3">
      <c r="A78" s="12" t="s">
        <v>44</v>
      </c>
      <c r="B78" s="22">
        <f t="shared" ref="B78:C78" si="44">SUM(B79:B87)</f>
        <v>204438.34099999999</v>
      </c>
      <c r="C78" s="22">
        <f t="shared" si="44"/>
        <v>672997.76699999988</v>
      </c>
      <c r="D78" s="22">
        <f t="shared" ref="D78:E78" si="45">SUM(D79:D87)</f>
        <v>50595.750000000007</v>
      </c>
      <c r="E78" s="22">
        <f t="shared" si="45"/>
        <v>62349.845999999998</v>
      </c>
      <c r="F78" s="22">
        <f t="shared" ref="F78:G78" si="46">SUM(F79:F87)</f>
        <v>95591.221000000005</v>
      </c>
      <c r="G78" s="22">
        <f t="shared" si="46"/>
        <v>139092.84999999998</v>
      </c>
      <c r="H78" s="22">
        <v>157213.17399999997</v>
      </c>
      <c r="I78" s="22">
        <f t="shared" ref="I78" si="47">SUM(I79:I87)</f>
        <v>154768.95700000005</v>
      </c>
      <c r="J78" s="22">
        <f t="shared" ref="J78:K78" si="48">SUM(J79:J87)</f>
        <v>217998.89099999997</v>
      </c>
      <c r="K78" s="22">
        <f t="shared" si="48"/>
        <v>192154.21900000001</v>
      </c>
      <c r="L78" s="22">
        <f t="shared" ref="L78" si="49">SUM(L79:L87)</f>
        <v>158289.27699999997</v>
      </c>
      <c r="M78" s="60">
        <v>368049.67900000006</v>
      </c>
      <c r="P78" s="42"/>
    </row>
    <row r="79" spans="1:16" ht="12.5" x14ac:dyDescent="0.25">
      <c r="A79" s="14" t="s">
        <v>35</v>
      </c>
      <c r="B79" s="23">
        <v>540</v>
      </c>
      <c r="C79" s="23">
        <v>2060</v>
      </c>
      <c r="D79" s="23">
        <v>91.2</v>
      </c>
      <c r="E79" s="23">
        <v>540</v>
      </c>
      <c r="F79" s="23">
        <v>669.6</v>
      </c>
      <c r="G79" s="23">
        <v>937.4</v>
      </c>
      <c r="H79" s="23">
        <v>7624.8</v>
      </c>
      <c r="I79" s="23">
        <v>110.4</v>
      </c>
      <c r="J79" s="23">
        <v>1007.2</v>
      </c>
      <c r="K79" s="23">
        <v>1024.0999999999999</v>
      </c>
      <c r="L79" s="23">
        <v>540</v>
      </c>
      <c r="M79" s="61">
        <v>1657.616</v>
      </c>
      <c r="P79" s="42"/>
    </row>
    <row r="80" spans="1:16" ht="12.5" x14ac:dyDescent="0.25">
      <c r="A80" s="14" t="s">
        <v>36</v>
      </c>
      <c r="B80" s="23">
        <v>306.66199999999998</v>
      </c>
      <c r="C80" s="23">
        <v>556.28</v>
      </c>
      <c r="D80" s="23">
        <v>485.45400000000001</v>
      </c>
      <c r="E80" s="23">
        <v>383.92</v>
      </c>
      <c r="F80" s="23">
        <v>568.55999999999995</v>
      </c>
      <c r="G80" s="23">
        <v>552.63</v>
      </c>
      <c r="H80" s="23">
        <v>676</v>
      </c>
      <c r="I80" s="23">
        <v>383.92</v>
      </c>
      <c r="J80" s="23">
        <v>474.38</v>
      </c>
      <c r="K80" s="23">
        <v>568.55999999999995</v>
      </c>
      <c r="L80" s="23">
        <v>408.33</v>
      </c>
      <c r="M80" s="61">
        <v>867.48</v>
      </c>
      <c r="P80" s="42"/>
    </row>
    <row r="81" spans="1:16" ht="14.5" x14ac:dyDescent="0.25">
      <c r="A81" s="14" t="s">
        <v>37</v>
      </c>
      <c r="B81" s="23">
        <v>202766.462</v>
      </c>
      <c r="C81" s="23">
        <v>666861.07499999995</v>
      </c>
      <c r="D81" s="23">
        <v>48412.82</v>
      </c>
      <c r="E81" s="23">
        <v>60199.413999999997</v>
      </c>
      <c r="F81" s="23">
        <v>92693.817999999999</v>
      </c>
      <c r="G81" s="23">
        <v>136298.66399999999</v>
      </c>
      <c r="H81" s="23">
        <v>147283.185</v>
      </c>
      <c r="I81" s="23">
        <v>152894.745</v>
      </c>
      <c r="J81" s="23">
        <v>214403.56899999999</v>
      </c>
      <c r="K81" s="23">
        <v>189311.035</v>
      </c>
      <c r="L81" s="23">
        <v>156383.10699999999</v>
      </c>
      <c r="M81" s="61">
        <v>363294.69400000002</v>
      </c>
      <c r="P81" s="42"/>
    </row>
    <row r="82" spans="1:16" ht="14.5" x14ac:dyDescent="0.25">
      <c r="A82" s="14" t="s">
        <v>38</v>
      </c>
      <c r="B82" s="23">
        <v>507.22399999999999</v>
      </c>
      <c r="C82" s="23">
        <v>2009.568</v>
      </c>
      <c r="D82" s="23">
        <v>781.697</v>
      </c>
      <c r="E82" s="23">
        <v>770.94799999999998</v>
      </c>
      <c r="F82" s="23">
        <v>889.14099999999996</v>
      </c>
      <c r="G82" s="23">
        <v>574.245</v>
      </c>
      <c r="H82" s="23">
        <v>873.01700000000005</v>
      </c>
      <c r="I82" s="23">
        <v>682.553</v>
      </c>
      <c r="J82" s="23">
        <v>1095.3320000000001</v>
      </c>
      <c r="K82" s="23">
        <v>496.81</v>
      </c>
      <c r="L82" s="23">
        <v>511.98</v>
      </c>
      <c r="M82" s="61">
        <v>736.41099999999994</v>
      </c>
      <c r="P82" s="42"/>
    </row>
    <row r="83" spans="1:16" ht="14.5" x14ac:dyDescent="0.25">
      <c r="A83" s="14" t="s">
        <v>39</v>
      </c>
      <c r="B83" s="23">
        <v>0</v>
      </c>
      <c r="C83" s="23">
        <v>0</v>
      </c>
      <c r="D83" s="23">
        <v>0</v>
      </c>
      <c r="E83" s="23">
        <v>0</v>
      </c>
      <c r="F83" s="23">
        <v>0</v>
      </c>
      <c r="G83" s="23">
        <v>0</v>
      </c>
      <c r="H83" s="23">
        <v>0</v>
      </c>
      <c r="I83" s="23">
        <v>0</v>
      </c>
      <c r="J83" s="23">
        <v>0</v>
      </c>
      <c r="K83" s="23">
        <v>0</v>
      </c>
      <c r="L83" s="23">
        <v>0</v>
      </c>
      <c r="M83" s="61">
        <v>0</v>
      </c>
      <c r="P83" s="42"/>
    </row>
    <row r="84" spans="1:16" ht="14.5" x14ac:dyDescent="0.25">
      <c r="A84" s="14" t="s">
        <v>40</v>
      </c>
      <c r="B84" s="23">
        <v>286.83800000000002</v>
      </c>
      <c r="C84" s="23">
        <v>1495.2539999999999</v>
      </c>
      <c r="D84" s="23">
        <v>792.67499999999995</v>
      </c>
      <c r="E84" s="23">
        <v>454.36399999999998</v>
      </c>
      <c r="F84" s="23">
        <v>714.15200000000004</v>
      </c>
      <c r="G84" s="23">
        <v>668.85</v>
      </c>
      <c r="H84" s="23">
        <v>736.89499999999998</v>
      </c>
      <c r="I84" s="23">
        <v>667.74900000000002</v>
      </c>
      <c r="J84" s="23">
        <v>993.15</v>
      </c>
      <c r="K84" s="23">
        <v>723.72199999999998</v>
      </c>
      <c r="L84" s="23">
        <v>428.76</v>
      </c>
      <c r="M84" s="61">
        <v>1454.528</v>
      </c>
      <c r="P84" s="42"/>
    </row>
    <row r="85" spans="1:16" ht="14.5" x14ac:dyDescent="0.25">
      <c r="A85" s="14" t="s">
        <v>41</v>
      </c>
      <c r="B85" s="23">
        <v>0</v>
      </c>
      <c r="C85" s="23">
        <v>0</v>
      </c>
      <c r="D85" s="23">
        <v>0</v>
      </c>
      <c r="E85" s="23">
        <v>0.9</v>
      </c>
      <c r="F85" s="23">
        <v>19.25</v>
      </c>
      <c r="G85" s="23">
        <v>0</v>
      </c>
      <c r="H85" s="23">
        <v>1.5</v>
      </c>
      <c r="I85" s="23">
        <v>6.4000000000000001E-2</v>
      </c>
      <c r="J85" s="23">
        <v>0</v>
      </c>
      <c r="K85" s="23">
        <v>3</v>
      </c>
      <c r="L85" s="23">
        <v>0.8</v>
      </c>
      <c r="M85" s="61">
        <v>0</v>
      </c>
      <c r="P85" s="42"/>
    </row>
    <row r="86" spans="1:16" ht="12.5" x14ac:dyDescent="0.25">
      <c r="A86" s="14" t="s">
        <v>42</v>
      </c>
      <c r="B86" s="23">
        <v>0</v>
      </c>
      <c r="C86" s="23">
        <v>0</v>
      </c>
      <c r="D86" s="23">
        <v>0</v>
      </c>
      <c r="E86" s="23">
        <v>0</v>
      </c>
      <c r="F86" s="23">
        <v>0</v>
      </c>
      <c r="G86" s="23">
        <v>0</v>
      </c>
      <c r="H86" s="23">
        <v>0</v>
      </c>
      <c r="I86" s="23">
        <v>0</v>
      </c>
      <c r="J86" s="23">
        <v>0</v>
      </c>
      <c r="K86" s="23">
        <v>0</v>
      </c>
      <c r="L86" s="23">
        <v>0</v>
      </c>
      <c r="M86" s="61">
        <v>0</v>
      </c>
      <c r="P86" s="42"/>
    </row>
    <row r="87" spans="1:16" ht="12.5" x14ac:dyDescent="0.25">
      <c r="A87" s="14" t="s">
        <v>43</v>
      </c>
      <c r="B87" s="23">
        <v>31.155000000000001</v>
      </c>
      <c r="C87" s="23">
        <v>15.59</v>
      </c>
      <c r="D87" s="23">
        <v>31.904</v>
      </c>
      <c r="E87" s="23">
        <v>0.3</v>
      </c>
      <c r="F87" s="23">
        <v>36.700000000000003</v>
      </c>
      <c r="G87" s="23">
        <v>61.061</v>
      </c>
      <c r="H87" s="23">
        <v>17.777000000000001</v>
      </c>
      <c r="I87" s="23">
        <v>29.526</v>
      </c>
      <c r="J87" s="23">
        <v>25.26</v>
      </c>
      <c r="K87" s="23">
        <v>26.992000000000001</v>
      </c>
      <c r="L87" s="23">
        <v>16.3</v>
      </c>
      <c r="M87" s="61">
        <v>38.950000000000003</v>
      </c>
      <c r="P87" s="42"/>
    </row>
    <row r="88" spans="1:16" ht="12.5" x14ac:dyDescent="0.25">
      <c r="A88" s="14"/>
      <c r="B88" s="24"/>
      <c r="C88" s="24"/>
      <c r="D88" s="24"/>
      <c r="E88" s="24"/>
      <c r="F88" s="24"/>
      <c r="G88" s="24"/>
      <c r="H88" s="24"/>
      <c r="I88" s="24"/>
      <c r="J88" s="24"/>
      <c r="K88" s="24"/>
      <c r="L88" s="24"/>
      <c r="M88" s="61"/>
      <c r="P88" s="42"/>
    </row>
    <row r="89" spans="1:16" ht="12.5" x14ac:dyDescent="0.25">
      <c r="A89" s="14"/>
      <c r="B89" s="18"/>
      <c r="C89" s="18"/>
      <c r="D89" s="18"/>
      <c r="E89" s="18"/>
      <c r="F89" s="18"/>
      <c r="G89" s="18"/>
      <c r="H89" s="18"/>
      <c r="I89" s="18"/>
      <c r="J89" s="18"/>
      <c r="K89" s="18"/>
      <c r="L89" s="18"/>
      <c r="M89" s="58"/>
      <c r="P89" s="42"/>
    </row>
    <row r="90" spans="1:16" ht="15" x14ac:dyDescent="0.3">
      <c r="A90" s="12" t="s">
        <v>77</v>
      </c>
      <c r="B90" s="19">
        <f t="shared" ref="B90:C90" si="50">SUM(B91:B93)</f>
        <v>83695392.920000002</v>
      </c>
      <c r="C90" s="19">
        <f t="shared" si="50"/>
        <v>83495672.989999995</v>
      </c>
      <c r="D90" s="19">
        <f t="shared" ref="D90:E90" si="51">SUM(D91:D93)</f>
        <v>78960713.430000007</v>
      </c>
      <c r="E90" s="19">
        <f t="shared" si="51"/>
        <v>87002755.620000005</v>
      </c>
      <c r="F90" s="19">
        <f t="shared" ref="F90:G90" si="52">SUM(F91:F93)</f>
        <v>84068811.550000012</v>
      </c>
      <c r="G90" s="19">
        <f t="shared" si="52"/>
        <v>89275187.840000004</v>
      </c>
      <c r="H90" s="19">
        <v>81681106.030000001</v>
      </c>
      <c r="I90" s="19">
        <f t="shared" ref="I90" si="53">SUM(I91:I93)</f>
        <v>87666081.629999995</v>
      </c>
      <c r="J90" s="19">
        <f t="shared" ref="J90:K90" si="54">SUM(J91:J93)</f>
        <v>88100978.530000001</v>
      </c>
      <c r="K90" s="19">
        <f t="shared" si="54"/>
        <v>83528910.719999984</v>
      </c>
      <c r="L90" s="19">
        <f t="shared" ref="L90" si="55">SUM(L91:L93)</f>
        <v>85870755.799999982</v>
      </c>
      <c r="M90" s="64">
        <v>81102872.989999995</v>
      </c>
      <c r="P90" s="42"/>
    </row>
    <row r="91" spans="1:16" ht="14.5" x14ac:dyDescent="0.25">
      <c r="A91" s="14" t="s">
        <v>45</v>
      </c>
      <c r="B91" s="20">
        <v>55612592.940000005</v>
      </c>
      <c r="C91" s="20">
        <v>59215122.460000001</v>
      </c>
      <c r="D91" s="20">
        <v>54456655.160000004</v>
      </c>
      <c r="E91" s="20">
        <v>59578708.07</v>
      </c>
      <c r="F91" s="20">
        <v>58703627.99000001</v>
      </c>
      <c r="G91" s="20">
        <v>61494312.050000004</v>
      </c>
      <c r="H91" s="20">
        <v>55513830.290000007</v>
      </c>
      <c r="I91" s="20">
        <v>59826478.519999996</v>
      </c>
      <c r="J91" s="20">
        <v>60251801.18</v>
      </c>
      <c r="K91" s="20">
        <v>56924109.890000001</v>
      </c>
      <c r="L91" s="20">
        <v>58224139.549999997</v>
      </c>
      <c r="M91" s="65">
        <v>54445577.25</v>
      </c>
      <c r="P91" s="42"/>
    </row>
    <row r="92" spans="1:16" ht="12.5" x14ac:dyDescent="0.25">
      <c r="A92" s="14" t="s">
        <v>75</v>
      </c>
      <c r="B92" s="35">
        <v>28082221.449999999</v>
      </c>
      <c r="C92" s="35">
        <v>24279892.640000001</v>
      </c>
      <c r="D92" s="35">
        <v>24503590.950000003</v>
      </c>
      <c r="E92" s="35">
        <v>27423557.220000003</v>
      </c>
      <c r="F92" s="35">
        <v>25364702.199999999</v>
      </c>
      <c r="G92" s="35">
        <v>27780425.209999997</v>
      </c>
      <c r="H92" s="35">
        <v>26166843.669999998</v>
      </c>
      <c r="I92" s="35">
        <v>27839290.16</v>
      </c>
      <c r="J92" s="35">
        <v>27848899.27</v>
      </c>
      <c r="K92" s="35">
        <v>26604532.619999997</v>
      </c>
      <c r="L92" s="35">
        <v>27646292.399999999</v>
      </c>
      <c r="M92" s="65">
        <v>26656982.440000001</v>
      </c>
      <c r="P92" s="42"/>
    </row>
    <row r="93" spans="1:16" ht="12.5" x14ac:dyDescent="0.25">
      <c r="A93" s="14" t="s">
        <v>46</v>
      </c>
      <c r="B93" s="20">
        <v>578.53</v>
      </c>
      <c r="C93" s="20">
        <v>657.89</v>
      </c>
      <c r="D93" s="20">
        <v>467.32</v>
      </c>
      <c r="E93" s="20">
        <v>490.33</v>
      </c>
      <c r="F93" s="20">
        <v>481.36</v>
      </c>
      <c r="G93" s="20">
        <v>450.58</v>
      </c>
      <c r="H93" s="20">
        <v>432.07</v>
      </c>
      <c r="I93" s="20">
        <v>312.95</v>
      </c>
      <c r="J93" s="20">
        <v>278.08</v>
      </c>
      <c r="K93" s="20">
        <v>268.20999999999998</v>
      </c>
      <c r="L93" s="20">
        <v>323.85000000000002</v>
      </c>
      <c r="M93" s="65">
        <v>313.3</v>
      </c>
      <c r="P93" s="42"/>
    </row>
    <row r="94" spans="1:16" ht="12.5" x14ac:dyDescent="0.25">
      <c r="A94" s="14"/>
      <c r="B94" s="44"/>
      <c r="C94" s="44"/>
      <c r="D94" s="44"/>
      <c r="E94" s="44"/>
      <c r="F94" s="44"/>
      <c r="G94" s="44"/>
      <c r="H94" s="44"/>
      <c r="I94" s="44"/>
      <c r="J94" s="44"/>
      <c r="K94" s="44"/>
      <c r="L94" s="44"/>
      <c r="M94" s="82"/>
      <c r="P94" s="42"/>
    </row>
    <row r="95" spans="1:16" ht="15" x14ac:dyDescent="0.3">
      <c r="A95" s="12" t="s">
        <v>47</v>
      </c>
      <c r="B95" s="19">
        <f t="shared" ref="B95:C95" si="56">SUM(B96:B98)</f>
        <v>22265945.07</v>
      </c>
      <c r="C95" s="19">
        <f t="shared" si="56"/>
        <v>20880722.330000002</v>
      </c>
      <c r="D95" s="19">
        <f t="shared" ref="D95:E95" si="57">SUM(D96:D98)</f>
        <v>20297525.088</v>
      </c>
      <c r="E95" s="19">
        <f t="shared" si="57"/>
        <v>22505037.048999995</v>
      </c>
      <c r="F95" s="19">
        <f t="shared" ref="F95:G95" si="58">SUM(F96:F98)</f>
        <v>21358444.010000002</v>
      </c>
      <c r="G95" s="19">
        <f t="shared" si="58"/>
        <v>22954906.147</v>
      </c>
      <c r="H95" s="19">
        <v>21274416.838</v>
      </c>
      <c r="I95" s="19">
        <f t="shared" ref="I95" si="59">SUM(I96:I98)</f>
        <v>22746010.566999998</v>
      </c>
      <c r="J95" s="19">
        <f t="shared" ref="J95:K95" si="60">SUM(J96:J98)</f>
        <v>22804051.212000001</v>
      </c>
      <c r="K95" s="19">
        <f t="shared" si="60"/>
        <v>21702749.339000002</v>
      </c>
      <c r="L95" s="19">
        <f t="shared" ref="L95" si="61">SUM(L96:L98)</f>
        <v>22428103.104000002</v>
      </c>
      <c r="M95" s="64">
        <v>21366015.976</v>
      </c>
      <c r="P95" s="42"/>
    </row>
    <row r="96" spans="1:16" ht="14.5" x14ac:dyDescent="0.25">
      <c r="A96" s="14" t="s">
        <v>48</v>
      </c>
      <c r="B96" s="20">
        <v>8221991.6900000004</v>
      </c>
      <c r="C96" s="20">
        <v>8737516.5600000005</v>
      </c>
      <c r="D96" s="20">
        <v>8043392.9800000004</v>
      </c>
      <c r="E96" s="20">
        <v>8790876.7899999991</v>
      </c>
      <c r="F96" s="20">
        <v>8673686.1099999994</v>
      </c>
      <c r="G96" s="20">
        <v>9062440.6099999994</v>
      </c>
      <c r="H96" s="20">
        <v>8188835.2089999998</v>
      </c>
      <c r="I96" s="20">
        <v>8824850.75</v>
      </c>
      <c r="J96" s="20">
        <v>8878211.1569999997</v>
      </c>
      <c r="K96" s="20">
        <v>8399141.9780000001</v>
      </c>
      <c r="L96" s="20">
        <v>8603347.6170000006</v>
      </c>
      <c r="M96" s="65">
        <v>8035945.227</v>
      </c>
      <c r="P96" s="42"/>
    </row>
    <row r="97" spans="1:16" ht="12.5" x14ac:dyDescent="0.25">
      <c r="A97" s="14" t="s">
        <v>76</v>
      </c>
      <c r="B97" s="35">
        <v>14041060.73</v>
      </c>
      <c r="C97" s="35">
        <v>12139916.33</v>
      </c>
      <c r="D97" s="35">
        <v>12251795.478</v>
      </c>
      <c r="E97" s="35">
        <v>13711708.608999999</v>
      </c>
      <c r="F97" s="35">
        <v>12682351.1</v>
      </c>
      <c r="G97" s="35">
        <v>13890212.607000001</v>
      </c>
      <c r="H97" s="35">
        <v>13083421.259</v>
      </c>
      <c r="I97" s="35">
        <v>13919595.077</v>
      </c>
      <c r="J97" s="35">
        <v>13924449.645</v>
      </c>
      <c r="K97" s="35">
        <v>13302266.311000001</v>
      </c>
      <c r="L97" s="35">
        <v>13823136.207</v>
      </c>
      <c r="M97" s="65">
        <v>13328504.249</v>
      </c>
      <c r="P97" s="42"/>
    </row>
    <row r="98" spans="1:16" ht="14.5" x14ac:dyDescent="0.25">
      <c r="A98" s="14" t="s">
        <v>49</v>
      </c>
      <c r="B98" s="20">
        <v>2892.65</v>
      </c>
      <c r="C98" s="20">
        <v>3289.44</v>
      </c>
      <c r="D98" s="20">
        <v>2336.63</v>
      </c>
      <c r="E98" s="20">
        <v>2451.65</v>
      </c>
      <c r="F98" s="20">
        <v>2406.8000000000002</v>
      </c>
      <c r="G98" s="20">
        <v>2252.9299999999998</v>
      </c>
      <c r="H98" s="20">
        <v>2160.37</v>
      </c>
      <c r="I98" s="20">
        <v>1564.74</v>
      </c>
      <c r="J98" s="20">
        <v>1390.41</v>
      </c>
      <c r="K98" s="20">
        <v>1341.05</v>
      </c>
      <c r="L98" s="20">
        <v>1619.28</v>
      </c>
      <c r="M98" s="65">
        <v>1566.5</v>
      </c>
      <c r="P98" s="42"/>
    </row>
    <row r="99" spans="1:16" ht="12.5" x14ac:dyDescent="0.25">
      <c r="A99" s="14"/>
      <c r="B99" s="44"/>
      <c r="C99" s="44"/>
      <c r="D99" s="44"/>
      <c r="E99" s="44"/>
      <c r="F99" s="44"/>
      <c r="G99" s="44"/>
      <c r="H99" s="44"/>
      <c r="I99" s="44"/>
      <c r="J99" s="44"/>
      <c r="K99" s="44"/>
      <c r="L99" s="44"/>
      <c r="M99" s="82"/>
      <c r="P99" s="42"/>
    </row>
    <row r="100" spans="1:16" ht="12.5" x14ac:dyDescent="0.25">
      <c r="A100" s="14"/>
      <c r="B100" s="18"/>
      <c r="C100" s="18"/>
      <c r="D100" s="18"/>
      <c r="E100" s="18"/>
      <c r="F100" s="18"/>
      <c r="G100" s="18"/>
      <c r="H100" s="18"/>
      <c r="I100" s="18"/>
      <c r="J100" s="18"/>
      <c r="K100" s="18"/>
      <c r="L100" s="18"/>
      <c r="M100" s="58"/>
      <c r="P100" s="42"/>
    </row>
    <row r="101" spans="1:16" ht="15" x14ac:dyDescent="0.3">
      <c r="A101" s="12" t="s">
        <v>50</v>
      </c>
      <c r="B101" s="19">
        <f t="shared" ref="B101:G101" si="62">SUM(B102:B105)</f>
        <v>18592337.969999999</v>
      </c>
      <c r="C101" s="19">
        <f t="shared" si="62"/>
        <v>15243446.359999999</v>
      </c>
      <c r="D101" s="19">
        <f t="shared" si="62"/>
        <v>22573643.869999997</v>
      </c>
      <c r="E101" s="19">
        <f t="shared" si="62"/>
        <v>20911111.249999996</v>
      </c>
      <c r="F101" s="19">
        <f t="shared" si="62"/>
        <v>21526926.280000001</v>
      </c>
      <c r="G101" s="19">
        <f t="shared" si="62"/>
        <v>17436128.010000002</v>
      </c>
      <c r="H101" s="19">
        <v>18451803.530000001</v>
      </c>
      <c r="I101" s="19">
        <f t="shared" ref="I101" si="63">SUM(I102:I105)</f>
        <v>17063843.960000001</v>
      </c>
      <c r="J101" s="19">
        <f t="shared" ref="J101:K101" si="64">SUM(J102:J105)</f>
        <v>21113258.779999997</v>
      </c>
      <c r="K101" s="19">
        <f t="shared" si="64"/>
        <v>20361513.109999999</v>
      </c>
      <c r="L101" s="19">
        <f t="shared" ref="L101" si="65">SUM(L102:L105)</f>
        <v>17787076.369999997</v>
      </c>
      <c r="M101" s="64">
        <v>34925534.400000006</v>
      </c>
      <c r="P101" s="42"/>
    </row>
    <row r="102" spans="1:16" ht="14.5" x14ac:dyDescent="0.25">
      <c r="A102" s="14" t="s">
        <v>51</v>
      </c>
      <c r="B102" s="20">
        <v>18173503.52</v>
      </c>
      <c r="C102" s="20">
        <v>14725412.139999999</v>
      </c>
      <c r="D102" s="20">
        <v>21953639.539999999</v>
      </c>
      <c r="E102" s="20">
        <v>20273613.419999998</v>
      </c>
      <c r="F102" s="20">
        <v>20387860.150000002</v>
      </c>
      <c r="G102" s="20">
        <v>16870650.82</v>
      </c>
      <c r="H102" s="20">
        <v>17849942.740000002</v>
      </c>
      <c r="I102" s="20">
        <v>16186184.76</v>
      </c>
      <c r="J102" s="20">
        <v>20063284.129999999</v>
      </c>
      <c r="K102" s="20">
        <v>19535133.539999999</v>
      </c>
      <c r="L102" s="35">
        <v>17213177.259999998</v>
      </c>
      <c r="M102" s="65">
        <v>33866312.560000002</v>
      </c>
      <c r="P102" s="42"/>
    </row>
    <row r="103" spans="1:16" ht="14.5" x14ac:dyDescent="0.25">
      <c r="A103" s="14" t="s">
        <v>52</v>
      </c>
      <c r="B103" s="25">
        <v>418034.45</v>
      </c>
      <c r="C103" s="25">
        <v>518034.22</v>
      </c>
      <c r="D103" s="25">
        <v>620004.32999999996</v>
      </c>
      <c r="E103" s="25">
        <v>637497.82999999996</v>
      </c>
      <c r="F103" s="25">
        <v>1139066.1299999999</v>
      </c>
      <c r="G103" s="25">
        <v>565477.18999999994</v>
      </c>
      <c r="H103" s="25">
        <v>601860.79</v>
      </c>
      <c r="I103" s="25">
        <v>877659.2</v>
      </c>
      <c r="J103" s="25">
        <v>1049974.6499999999</v>
      </c>
      <c r="K103" s="25">
        <v>826379.57</v>
      </c>
      <c r="L103" s="25">
        <v>573899.11</v>
      </c>
      <c r="M103" s="65">
        <v>1059221.8400000001</v>
      </c>
      <c r="P103" s="42"/>
    </row>
    <row r="104" spans="1:16" ht="14.5" x14ac:dyDescent="0.25">
      <c r="A104" s="14" t="s">
        <v>85</v>
      </c>
      <c r="B104" s="25">
        <v>800</v>
      </c>
      <c r="C104" s="25">
        <v>0</v>
      </c>
      <c r="D104" s="25">
        <v>0</v>
      </c>
      <c r="E104" s="25">
        <v>0</v>
      </c>
      <c r="F104" s="25">
        <v>0</v>
      </c>
      <c r="G104" s="25">
        <v>0</v>
      </c>
      <c r="H104" s="25">
        <v>0</v>
      </c>
      <c r="I104" s="25">
        <v>0</v>
      </c>
      <c r="J104" s="25">
        <v>0</v>
      </c>
      <c r="K104" s="25">
        <v>0</v>
      </c>
      <c r="L104" s="25">
        <v>0</v>
      </c>
      <c r="M104" s="65">
        <v>0</v>
      </c>
      <c r="P104" s="42"/>
    </row>
    <row r="105" spans="1:16" ht="14.5" x14ac:dyDescent="0.25">
      <c r="A105" s="14" t="s">
        <v>81</v>
      </c>
      <c r="B105" s="25">
        <v>0</v>
      </c>
      <c r="C105" s="25">
        <v>0</v>
      </c>
      <c r="D105" s="25">
        <v>0</v>
      </c>
      <c r="E105" s="25">
        <v>0</v>
      </c>
      <c r="F105" s="25">
        <v>0</v>
      </c>
      <c r="G105" s="25">
        <v>0</v>
      </c>
      <c r="H105" s="25">
        <v>0</v>
      </c>
      <c r="I105" s="25">
        <v>0</v>
      </c>
      <c r="J105" s="25">
        <v>0</v>
      </c>
      <c r="K105" s="25">
        <v>0</v>
      </c>
      <c r="L105" s="25">
        <v>0</v>
      </c>
      <c r="M105" s="65">
        <v>0</v>
      </c>
      <c r="P105" s="42"/>
    </row>
    <row r="106" spans="1:16" ht="12.5" x14ac:dyDescent="0.25">
      <c r="A106" s="14"/>
      <c r="B106" s="44"/>
      <c r="C106" s="44"/>
      <c r="D106" s="44"/>
      <c r="E106" s="44"/>
      <c r="F106" s="44"/>
      <c r="G106" s="44"/>
      <c r="H106" s="44"/>
      <c r="I106" s="44"/>
      <c r="J106" s="44"/>
      <c r="K106" s="44"/>
      <c r="L106" s="44"/>
      <c r="M106" s="82"/>
      <c r="P106" s="42"/>
    </row>
    <row r="107" spans="1:16" ht="15" x14ac:dyDescent="0.3">
      <c r="A107" s="12" t="s">
        <v>53</v>
      </c>
      <c r="B107" s="22">
        <f t="shared" ref="B107:G107" si="66">SUM(B108:B111)</f>
        <v>2491</v>
      </c>
      <c r="C107" s="22">
        <f t="shared" si="66"/>
        <v>2347</v>
      </c>
      <c r="D107" s="22">
        <f t="shared" si="66"/>
        <v>3127</v>
      </c>
      <c r="E107" s="22">
        <f t="shared" si="66"/>
        <v>2888</v>
      </c>
      <c r="F107" s="22">
        <f t="shared" si="66"/>
        <v>4037</v>
      </c>
      <c r="G107" s="22">
        <f t="shared" si="66"/>
        <v>2813</v>
      </c>
      <c r="H107" s="22">
        <v>3179</v>
      </c>
      <c r="I107" s="22">
        <f t="shared" ref="I107" si="67">SUM(I108:I111)</f>
        <v>3310</v>
      </c>
      <c r="J107" s="22">
        <f t="shared" ref="J107:K107" si="68">SUM(J108:J111)</f>
        <v>4120</v>
      </c>
      <c r="K107" s="22">
        <f t="shared" si="68"/>
        <v>3666</v>
      </c>
      <c r="L107" s="22">
        <f t="shared" ref="L107" si="69">SUM(L108:L111)</f>
        <v>3003</v>
      </c>
      <c r="M107" s="60">
        <v>5555</v>
      </c>
      <c r="P107" s="42"/>
    </row>
    <row r="108" spans="1:16" ht="14.5" x14ac:dyDescent="0.25">
      <c r="A108" s="14" t="s">
        <v>51</v>
      </c>
      <c r="B108" s="23">
        <v>1902</v>
      </c>
      <c r="C108" s="23">
        <v>1527</v>
      </c>
      <c r="D108" s="23">
        <v>2218</v>
      </c>
      <c r="E108" s="23">
        <v>2048</v>
      </c>
      <c r="F108" s="23">
        <v>2212</v>
      </c>
      <c r="G108" s="23">
        <v>1992</v>
      </c>
      <c r="H108" s="23">
        <v>2180</v>
      </c>
      <c r="I108" s="23">
        <v>2095</v>
      </c>
      <c r="J108" s="23">
        <v>2595</v>
      </c>
      <c r="K108" s="23">
        <v>2638</v>
      </c>
      <c r="L108" s="24">
        <v>2268</v>
      </c>
      <c r="M108" s="61">
        <v>4215</v>
      </c>
      <c r="P108" s="42"/>
    </row>
    <row r="109" spans="1:16" ht="14.5" x14ac:dyDescent="0.25">
      <c r="A109" s="14" t="s">
        <v>52</v>
      </c>
      <c r="B109" s="26">
        <v>587</v>
      </c>
      <c r="C109" s="26">
        <v>820</v>
      </c>
      <c r="D109" s="26">
        <v>909</v>
      </c>
      <c r="E109" s="26">
        <v>840</v>
      </c>
      <c r="F109" s="26">
        <v>1825</v>
      </c>
      <c r="G109" s="26">
        <v>821</v>
      </c>
      <c r="H109" s="26">
        <v>999</v>
      </c>
      <c r="I109" s="26">
        <v>1215</v>
      </c>
      <c r="J109" s="26">
        <v>1525</v>
      </c>
      <c r="K109" s="26">
        <v>1028</v>
      </c>
      <c r="L109" s="26">
        <v>735</v>
      </c>
      <c r="M109" s="61">
        <v>1340</v>
      </c>
      <c r="P109" s="42"/>
    </row>
    <row r="110" spans="1:16" ht="14.5" x14ac:dyDescent="0.25">
      <c r="A110" s="14" t="s">
        <v>85</v>
      </c>
      <c r="B110" s="26">
        <v>2</v>
      </c>
      <c r="C110" s="26">
        <v>0</v>
      </c>
      <c r="D110" s="26">
        <v>0</v>
      </c>
      <c r="E110" s="26">
        <v>0</v>
      </c>
      <c r="F110" s="26">
        <v>0</v>
      </c>
      <c r="G110" s="26">
        <v>0</v>
      </c>
      <c r="H110" s="26">
        <v>0</v>
      </c>
      <c r="I110" s="26">
        <v>0</v>
      </c>
      <c r="J110" s="26">
        <v>0</v>
      </c>
      <c r="K110" s="26">
        <v>0</v>
      </c>
      <c r="L110" s="26">
        <v>0</v>
      </c>
      <c r="M110" s="61">
        <v>0</v>
      </c>
      <c r="P110" s="42"/>
    </row>
    <row r="111" spans="1:16" ht="14.5" x14ac:dyDescent="0.25">
      <c r="A111" s="14" t="s">
        <v>81</v>
      </c>
      <c r="B111" s="26">
        <v>0</v>
      </c>
      <c r="C111" s="26">
        <v>0</v>
      </c>
      <c r="D111" s="26">
        <v>0</v>
      </c>
      <c r="E111" s="26">
        <v>0</v>
      </c>
      <c r="F111" s="26">
        <v>0</v>
      </c>
      <c r="G111" s="26">
        <v>0</v>
      </c>
      <c r="H111" s="26">
        <v>0</v>
      </c>
      <c r="I111" s="26">
        <v>0</v>
      </c>
      <c r="J111" s="26">
        <v>0</v>
      </c>
      <c r="K111" s="26">
        <v>0</v>
      </c>
      <c r="L111" s="26">
        <v>0</v>
      </c>
      <c r="M111" s="61">
        <v>0</v>
      </c>
      <c r="P111" s="42"/>
    </row>
    <row r="112" spans="1:16" ht="12.5" x14ac:dyDescent="0.25">
      <c r="A112" s="14"/>
      <c r="B112" s="24"/>
      <c r="C112" s="24"/>
      <c r="D112" s="24"/>
      <c r="E112" s="24"/>
      <c r="F112" s="24"/>
      <c r="G112" s="24"/>
      <c r="H112" s="24"/>
      <c r="I112" s="24"/>
      <c r="J112" s="24"/>
      <c r="K112" s="24"/>
      <c r="L112" s="24"/>
      <c r="M112" s="61"/>
      <c r="P112" s="42"/>
    </row>
    <row r="113" spans="1:16" ht="12.5" x14ac:dyDescent="0.25">
      <c r="A113" s="14"/>
      <c r="B113" s="24"/>
      <c r="C113" s="24"/>
      <c r="D113" s="24"/>
      <c r="E113" s="24"/>
      <c r="F113" s="24"/>
      <c r="G113" s="24"/>
      <c r="H113" s="24"/>
      <c r="I113" s="24"/>
      <c r="J113" s="24"/>
      <c r="K113" s="24"/>
      <c r="L113" s="24"/>
      <c r="M113" s="61"/>
      <c r="P113" s="42"/>
    </row>
    <row r="114" spans="1:16" ht="15" x14ac:dyDescent="0.3">
      <c r="A114" s="12" t="s">
        <v>54</v>
      </c>
      <c r="B114" s="19">
        <v>62469.81</v>
      </c>
      <c r="C114" s="19">
        <v>43445.74</v>
      </c>
      <c r="D114" s="19">
        <v>394510.99</v>
      </c>
      <c r="E114" s="19">
        <v>47494.51</v>
      </c>
      <c r="F114" s="19">
        <v>74736.72</v>
      </c>
      <c r="G114" s="19">
        <v>62094.27</v>
      </c>
      <c r="H114" s="19">
        <v>58298.27</v>
      </c>
      <c r="I114" s="19">
        <v>278639.09000000003</v>
      </c>
      <c r="J114" s="19">
        <v>146393.71</v>
      </c>
      <c r="K114" s="19">
        <f t="shared" ref="K114:L114" si="70">K13</f>
        <v>57434.239999999998</v>
      </c>
      <c r="L114" s="19">
        <f t="shared" si="70"/>
        <v>177952.01</v>
      </c>
      <c r="M114" s="64">
        <v>63394.16</v>
      </c>
      <c r="P114" s="42"/>
    </row>
    <row r="115" spans="1:16" x14ac:dyDescent="0.3">
      <c r="A115" s="12"/>
      <c r="B115" s="27"/>
      <c r="C115" s="27"/>
      <c r="D115" s="27"/>
      <c r="E115" s="27"/>
      <c r="F115" s="27"/>
      <c r="G115" s="27"/>
      <c r="H115" s="27"/>
      <c r="I115" s="27"/>
      <c r="J115" s="27"/>
      <c r="K115" s="27"/>
      <c r="L115" s="27"/>
      <c r="M115" s="27"/>
    </row>
    <row r="116" spans="1:16" ht="12.5" x14ac:dyDescent="0.25">
      <c r="A116" s="28"/>
      <c r="B116" s="29"/>
      <c r="C116" s="29"/>
      <c r="D116" s="29"/>
      <c r="E116" s="29"/>
      <c r="F116" s="29"/>
      <c r="G116" s="29"/>
      <c r="H116" s="29"/>
      <c r="I116" s="29"/>
      <c r="J116" s="29"/>
      <c r="K116" s="29"/>
      <c r="L116" s="29"/>
      <c r="M116" s="29"/>
    </row>
    <row r="118" spans="1:16" ht="14.5" x14ac:dyDescent="0.25">
      <c r="A118" s="30" t="s">
        <v>55</v>
      </c>
    </row>
    <row r="119" spans="1:16" ht="14.5" x14ac:dyDescent="0.25">
      <c r="A119" s="30" t="s">
        <v>56</v>
      </c>
    </row>
    <row r="120" spans="1:16" ht="14.5" x14ac:dyDescent="0.25">
      <c r="A120" s="30" t="s">
        <v>57</v>
      </c>
    </row>
    <row r="121" spans="1:16" ht="14.5" x14ac:dyDescent="0.25">
      <c r="A121" s="30" t="s">
        <v>58</v>
      </c>
    </row>
    <row r="122" spans="1:16" ht="14.5" x14ac:dyDescent="0.25">
      <c r="A122" s="30" t="s">
        <v>59</v>
      </c>
    </row>
    <row r="123" spans="1:16" ht="14.5" x14ac:dyDescent="0.25">
      <c r="A123" s="30" t="s">
        <v>60</v>
      </c>
    </row>
    <row r="124" spans="1:16" ht="14.5" x14ac:dyDescent="0.25">
      <c r="A124" s="30" t="s">
        <v>61</v>
      </c>
    </row>
    <row r="125" spans="1:16" ht="14.5" x14ac:dyDescent="0.25">
      <c r="A125" s="30" t="s">
        <v>62</v>
      </c>
    </row>
    <row r="126" spans="1:16" ht="14.5" x14ac:dyDescent="0.25">
      <c r="A126" s="30" t="s">
        <v>63</v>
      </c>
    </row>
    <row r="127" spans="1:16" ht="14.5" x14ac:dyDescent="0.25">
      <c r="A127" s="30" t="s">
        <v>64</v>
      </c>
    </row>
    <row r="128" spans="1:16" ht="14.5" x14ac:dyDescent="0.25">
      <c r="A128" s="30" t="s">
        <v>65</v>
      </c>
    </row>
    <row r="129" spans="1:1" ht="14.5" x14ac:dyDescent="0.25">
      <c r="A129" s="30" t="s">
        <v>66</v>
      </c>
    </row>
    <row r="130" spans="1:1" ht="14.5" x14ac:dyDescent="0.25">
      <c r="A130" s="30" t="s">
        <v>67</v>
      </c>
    </row>
    <row r="131" spans="1:1" ht="14.5" x14ac:dyDescent="0.25">
      <c r="A131" s="30" t="s">
        <v>68</v>
      </c>
    </row>
    <row r="132" spans="1:1" ht="14.5" x14ac:dyDescent="0.25">
      <c r="A132" s="30" t="s">
        <v>69</v>
      </c>
    </row>
    <row r="133" spans="1:1" ht="14.5" x14ac:dyDescent="0.25">
      <c r="A133" s="30" t="s">
        <v>70</v>
      </c>
    </row>
    <row r="134" spans="1:1" ht="14.5" x14ac:dyDescent="0.25">
      <c r="A134" s="30" t="s">
        <v>82</v>
      </c>
    </row>
    <row r="135" spans="1:1" ht="14.5" x14ac:dyDescent="0.25">
      <c r="A135" s="30" t="s">
        <v>86</v>
      </c>
    </row>
    <row r="136" spans="1:1" ht="12.5" x14ac:dyDescent="0.25">
      <c r="A136" s="31"/>
    </row>
    <row r="137" spans="1:1" x14ac:dyDescent="0.3">
      <c r="A137" s="32" t="s">
        <v>71</v>
      </c>
    </row>
    <row r="139" spans="1:1" ht="12.5" x14ac:dyDescent="0.25">
      <c r="A139" s="4"/>
    </row>
    <row r="140" spans="1:1" ht="12.5" x14ac:dyDescent="0.25">
      <c r="A140" s="33"/>
    </row>
    <row r="141" spans="1:1" ht="12.5" x14ac:dyDescent="0.25">
      <c r="A141" s="33"/>
    </row>
    <row r="142" spans="1:1" ht="14.5" x14ac:dyDescent="0.25">
      <c r="A142" s="30"/>
    </row>
    <row r="143" spans="1:1" ht="14.5" x14ac:dyDescent="0.25">
      <c r="A143" s="30"/>
    </row>
    <row r="144" spans="1:1" ht="14.5" x14ac:dyDescent="0.25">
      <c r="A144" s="30"/>
    </row>
    <row r="145" spans="1:1" ht="14.5" x14ac:dyDescent="0.25">
      <c r="A145" s="30"/>
    </row>
    <row r="146" spans="1:1" ht="14.5" x14ac:dyDescent="0.25">
      <c r="A146" s="30"/>
    </row>
    <row r="147" spans="1:1" ht="14.5" x14ac:dyDescent="0.25">
      <c r="A147" s="30"/>
    </row>
    <row r="148" spans="1:1" ht="14.5" x14ac:dyDescent="0.25">
      <c r="A148" s="30"/>
    </row>
    <row r="149" spans="1:1" ht="14.5" x14ac:dyDescent="0.25">
      <c r="A149" s="30"/>
    </row>
    <row r="150" spans="1:1" ht="14.5" x14ac:dyDescent="0.25">
      <c r="A150" s="30"/>
    </row>
    <row r="151" spans="1:1" ht="14.5" x14ac:dyDescent="0.25">
      <c r="A151" s="30"/>
    </row>
    <row r="152" spans="1:1" ht="14.5" x14ac:dyDescent="0.25">
      <c r="A152" s="30"/>
    </row>
    <row r="153" spans="1:1" ht="14.5" x14ac:dyDescent="0.25">
      <c r="A153" s="30"/>
    </row>
    <row r="154" spans="1:1" ht="14.5" x14ac:dyDescent="0.25">
      <c r="A154" s="30"/>
    </row>
  </sheetData>
  <mergeCells count="2">
    <mergeCell ref="A1:G1"/>
    <mergeCell ref="A2:G2"/>
  </mergeCells>
  <pageMargins left="0.46" right="0.25" top="0.75" bottom="0.75" header="0.3" footer="0.3"/>
  <pageSetup paperSize="9" scale="56" orientation="landscape" r:id="rId1"/>
  <headerFooter alignWithMargins="0"/>
  <customProperties>
    <customPr name="EpmWorksheetKeyString_GU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A68553-03A6-4828-9CA5-6029A7E0FD61}">
  <dimension ref="A1:O154"/>
  <sheetViews>
    <sheetView zoomScale="66" zoomScaleNormal="66" workbookViewId="0">
      <selection activeCell="A21" sqref="A21"/>
    </sheetView>
  </sheetViews>
  <sheetFormatPr defaultRowHeight="13" x14ac:dyDescent="0.3"/>
  <cols>
    <col min="1" max="1" width="89.36328125" style="34" customWidth="1"/>
    <col min="2" max="2" width="17.81640625" style="33" customWidth="1"/>
    <col min="3" max="13" width="17.81640625" style="4" customWidth="1"/>
    <col min="14" max="14" width="15.81640625" style="4" customWidth="1"/>
    <col min="15" max="15" width="9.1796875" style="4" customWidth="1"/>
    <col min="16" max="25" width="12.54296875" style="4" customWidth="1"/>
    <col min="26" max="270" width="8.7265625" style="4"/>
    <col min="271" max="271" width="69.453125" style="4" customWidth="1"/>
    <col min="272" max="281" width="12.54296875" style="4" customWidth="1"/>
    <col min="282" max="526" width="8.7265625" style="4"/>
    <col min="527" max="527" width="69.453125" style="4" customWidth="1"/>
    <col min="528" max="537" width="12.54296875" style="4" customWidth="1"/>
    <col min="538" max="782" width="8.7265625" style="4"/>
    <col min="783" max="783" width="69.453125" style="4" customWidth="1"/>
    <col min="784" max="793" width="12.54296875" style="4" customWidth="1"/>
    <col min="794" max="1038" width="8.7265625" style="4"/>
    <col min="1039" max="1039" width="69.453125" style="4" customWidth="1"/>
    <col min="1040" max="1049" width="12.54296875" style="4" customWidth="1"/>
    <col min="1050" max="1294" width="8.7265625" style="4"/>
    <col min="1295" max="1295" width="69.453125" style="4" customWidth="1"/>
    <col min="1296" max="1305" width="12.54296875" style="4" customWidth="1"/>
    <col min="1306" max="1550" width="8.7265625" style="4"/>
    <col min="1551" max="1551" width="69.453125" style="4" customWidth="1"/>
    <col min="1552" max="1561" width="12.54296875" style="4" customWidth="1"/>
    <col min="1562" max="1806" width="8.7265625" style="4"/>
    <col min="1807" max="1807" width="69.453125" style="4" customWidth="1"/>
    <col min="1808" max="1817" width="12.54296875" style="4" customWidth="1"/>
    <col min="1818" max="2062" width="8.7265625" style="4"/>
    <col min="2063" max="2063" width="69.453125" style="4" customWidth="1"/>
    <col min="2064" max="2073" width="12.54296875" style="4" customWidth="1"/>
    <col min="2074" max="2318" width="8.7265625" style="4"/>
    <col min="2319" max="2319" width="69.453125" style="4" customWidth="1"/>
    <col min="2320" max="2329" width="12.54296875" style="4" customWidth="1"/>
    <col min="2330" max="2574" width="8.7265625" style="4"/>
    <col min="2575" max="2575" width="69.453125" style="4" customWidth="1"/>
    <col min="2576" max="2585" width="12.54296875" style="4" customWidth="1"/>
    <col min="2586" max="2830" width="8.7265625" style="4"/>
    <col min="2831" max="2831" width="69.453125" style="4" customWidth="1"/>
    <col min="2832" max="2841" width="12.54296875" style="4" customWidth="1"/>
    <col min="2842" max="3086" width="8.7265625" style="4"/>
    <col min="3087" max="3087" width="69.453125" style="4" customWidth="1"/>
    <col min="3088" max="3097" width="12.54296875" style="4" customWidth="1"/>
    <col min="3098" max="3342" width="8.7265625" style="4"/>
    <col min="3343" max="3343" width="69.453125" style="4" customWidth="1"/>
    <col min="3344" max="3353" width="12.54296875" style="4" customWidth="1"/>
    <col min="3354" max="3598" width="8.7265625" style="4"/>
    <col min="3599" max="3599" width="69.453125" style="4" customWidth="1"/>
    <col min="3600" max="3609" width="12.54296875" style="4" customWidth="1"/>
    <col min="3610" max="3854" width="8.7265625" style="4"/>
    <col min="3855" max="3855" width="69.453125" style="4" customWidth="1"/>
    <col min="3856" max="3865" width="12.54296875" style="4" customWidth="1"/>
    <col min="3866" max="4110" width="8.7265625" style="4"/>
    <col min="4111" max="4111" width="69.453125" style="4" customWidth="1"/>
    <col min="4112" max="4121" width="12.54296875" style="4" customWidth="1"/>
    <col min="4122" max="4366" width="8.7265625" style="4"/>
    <col min="4367" max="4367" width="69.453125" style="4" customWidth="1"/>
    <col min="4368" max="4377" width="12.54296875" style="4" customWidth="1"/>
    <col min="4378" max="4622" width="8.7265625" style="4"/>
    <col min="4623" max="4623" width="69.453125" style="4" customWidth="1"/>
    <col min="4624" max="4633" width="12.54296875" style="4" customWidth="1"/>
    <col min="4634" max="4878" width="8.7265625" style="4"/>
    <col min="4879" max="4879" width="69.453125" style="4" customWidth="1"/>
    <col min="4880" max="4889" width="12.54296875" style="4" customWidth="1"/>
    <col min="4890" max="5134" width="8.7265625" style="4"/>
    <col min="5135" max="5135" width="69.453125" style="4" customWidth="1"/>
    <col min="5136" max="5145" width="12.54296875" style="4" customWidth="1"/>
    <col min="5146" max="5390" width="8.7265625" style="4"/>
    <col min="5391" max="5391" width="69.453125" style="4" customWidth="1"/>
    <col min="5392" max="5401" width="12.54296875" style="4" customWidth="1"/>
    <col min="5402" max="5646" width="8.7265625" style="4"/>
    <col min="5647" max="5647" width="69.453125" style="4" customWidth="1"/>
    <col min="5648" max="5657" width="12.54296875" style="4" customWidth="1"/>
    <col min="5658" max="5902" width="8.7265625" style="4"/>
    <col min="5903" max="5903" width="69.453125" style="4" customWidth="1"/>
    <col min="5904" max="5913" width="12.54296875" style="4" customWidth="1"/>
    <col min="5914" max="6158" width="8.7265625" style="4"/>
    <col min="6159" max="6159" width="69.453125" style="4" customWidth="1"/>
    <col min="6160" max="6169" width="12.54296875" style="4" customWidth="1"/>
    <col min="6170" max="6414" width="8.7265625" style="4"/>
    <col min="6415" max="6415" width="69.453125" style="4" customWidth="1"/>
    <col min="6416" max="6425" width="12.54296875" style="4" customWidth="1"/>
    <col min="6426" max="6670" width="8.7265625" style="4"/>
    <col min="6671" max="6671" width="69.453125" style="4" customWidth="1"/>
    <col min="6672" max="6681" width="12.54296875" style="4" customWidth="1"/>
    <col min="6682" max="6926" width="8.7265625" style="4"/>
    <col min="6927" max="6927" width="69.453125" style="4" customWidth="1"/>
    <col min="6928" max="6937" width="12.54296875" style="4" customWidth="1"/>
    <col min="6938" max="7182" width="8.7265625" style="4"/>
    <col min="7183" max="7183" width="69.453125" style="4" customWidth="1"/>
    <col min="7184" max="7193" width="12.54296875" style="4" customWidth="1"/>
    <col min="7194" max="7438" width="8.7265625" style="4"/>
    <col min="7439" max="7439" width="69.453125" style="4" customWidth="1"/>
    <col min="7440" max="7449" width="12.54296875" style="4" customWidth="1"/>
    <col min="7450" max="7694" width="8.7265625" style="4"/>
    <col min="7695" max="7695" width="69.453125" style="4" customWidth="1"/>
    <col min="7696" max="7705" width="12.54296875" style="4" customWidth="1"/>
    <col min="7706" max="7950" width="8.7265625" style="4"/>
    <col min="7951" max="7951" width="69.453125" style="4" customWidth="1"/>
    <col min="7952" max="7961" width="12.54296875" style="4" customWidth="1"/>
    <col min="7962" max="8206" width="8.7265625" style="4"/>
    <col min="8207" max="8207" width="69.453125" style="4" customWidth="1"/>
    <col min="8208" max="8217" width="12.54296875" style="4" customWidth="1"/>
    <col min="8218" max="8462" width="8.7265625" style="4"/>
    <col min="8463" max="8463" width="69.453125" style="4" customWidth="1"/>
    <col min="8464" max="8473" width="12.54296875" style="4" customWidth="1"/>
    <col min="8474" max="8718" width="8.7265625" style="4"/>
    <col min="8719" max="8719" width="69.453125" style="4" customWidth="1"/>
    <col min="8720" max="8729" width="12.54296875" style="4" customWidth="1"/>
    <col min="8730" max="8974" width="8.7265625" style="4"/>
    <col min="8975" max="8975" width="69.453125" style="4" customWidth="1"/>
    <col min="8976" max="8985" width="12.54296875" style="4" customWidth="1"/>
    <col min="8986" max="9230" width="8.7265625" style="4"/>
    <col min="9231" max="9231" width="69.453125" style="4" customWidth="1"/>
    <col min="9232" max="9241" width="12.54296875" style="4" customWidth="1"/>
    <col min="9242" max="9486" width="8.7265625" style="4"/>
    <col min="9487" max="9487" width="69.453125" style="4" customWidth="1"/>
    <col min="9488" max="9497" width="12.54296875" style="4" customWidth="1"/>
    <col min="9498" max="9742" width="8.7265625" style="4"/>
    <col min="9743" max="9743" width="69.453125" style="4" customWidth="1"/>
    <col min="9744" max="9753" width="12.54296875" style="4" customWidth="1"/>
    <col min="9754" max="9998" width="8.7265625" style="4"/>
    <col min="9999" max="9999" width="69.453125" style="4" customWidth="1"/>
    <col min="10000" max="10009" width="12.54296875" style="4" customWidth="1"/>
    <col min="10010" max="10254" width="8.7265625" style="4"/>
    <col min="10255" max="10255" width="69.453125" style="4" customWidth="1"/>
    <col min="10256" max="10265" width="12.54296875" style="4" customWidth="1"/>
    <col min="10266" max="10510" width="8.7265625" style="4"/>
    <col min="10511" max="10511" width="69.453125" style="4" customWidth="1"/>
    <col min="10512" max="10521" width="12.54296875" style="4" customWidth="1"/>
    <col min="10522" max="10766" width="8.7265625" style="4"/>
    <col min="10767" max="10767" width="69.453125" style="4" customWidth="1"/>
    <col min="10768" max="10777" width="12.54296875" style="4" customWidth="1"/>
    <col min="10778" max="11022" width="8.7265625" style="4"/>
    <col min="11023" max="11023" width="69.453125" style="4" customWidth="1"/>
    <col min="11024" max="11033" width="12.54296875" style="4" customWidth="1"/>
    <col min="11034" max="11278" width="8.7265625" style="4"/>
    <col min="11279" max="11279" width="69.453125" style="4" customWidth="1"/>
    <col min="11280" max="11289" width="12.54296875" style="4" customWidth="1"/>
    <col min="11290" max="11534" width="8.7265625" style="4"/>
    <col min="11535" max="11535" width="69.453125" style="4" customWidth="1"/>
    <col min="11536" max="11545" width="12.54296875" style="4" customWidth="1"/>
    <col min="11546" max="11790" width="8.7265625" style="4"/>
    <col min="11791" max="11791" width="69.453125" style="4" customWidth="1"/>
    <col min="11792" max="11801" width="12.54296875" style="4" customWidth="1"/>
    <col min="11802" max="12046" width="8.7265625" style="4"/>
    <col min="12047" max="12047" width="69.453125" style="4" customWidth="1"/>
    <col min="12048" max="12057" width="12.54296875" style="4" customWidth="1"/>
    <col min="12058" max="12302" width="8.7265625" style="4"/>
    <col min="12303" max="12303" width="69.453125" style="4" customWidth="1"/>
    <col min="12304" max="12313" width="12.54296875" style="4" customWidth="1"/>
    <col min="12314" max="12558" width="8.7265625" style="4"/>
    <col min="12559" max="12559" width="69.453125" style="4" customWidth="1"/>
    <col min="12560" max="12569" width="12.54296875" style="4" customWidth="1"/>
    <col min="12570" max="12814" width="8.7265625" style="4"/>
    <col min="12815" max="12815" width="69.453125" style="4" customWidth="1"/>
    <col min="12816" max="12825" width="12.54296875" style="4" customWidth="1"/>
    <col min="12826" max="13070" width="8.7265625" style="4"/>
    <col min="13071" max="13071" width="69.453125" style="4" customWidth="1"/>
    <col min="13072" max="13081" width="12.54296875" style="4" customWidth="1"/>
    <col min="13082" max="13326" width="8.7265625" style="4"/>
    <col min="13327" max="13327" width="69.453125" style="4" customWidth="1"/>
    <col min="13328" max="13337" width="12.54296875" style="4" customWidth="1"/>
    <col min="13338" max="13582" width="8.7265625" style="4"/>
    <col min="13583" max="13583" width="69.453125" style="4" customWidth="1"/>
    <col min="13584" max="13593" width="12.54296875" style="4" customWidth="1"/>
    <col min="13594" max="13838" width="8.7265625" style="4"/>
    <col min="13839" max="13839" width="69.453125" style="4" customWidth="1"/>
    <col min="13840" max="13849" width="12.54296875" style="4" customWidth="1"/>
    <col min="13850" max="14094" width="8.7265625" style="4"/>
    <col min="14095" max="14095" width="69.453125" style="4" customWidth="1"/>
    <col min="14096" max="14105" width="12.54296875" style="4" customWidth="1"/>
    <col min="14106" max="14350" width="8.7265625" style="4"/>
    <col min="14351" max="14351" width="69.453125" style="4" customWidth="1"/>
    <col min="14352" max="14361" width="12.54296875" style="4" customWidth="1"/>
    <col min="14362" max="14606" width="8.7265625" style="4"/>
    <col min="14607" max="14607" width="69.453125" style="4" customWidth="1"/>
    <col min="14608" max="14617" width="12.54296875" style="4" customWidth="1"/>
    <col min="14618" max="14862" width="8.7265625" style="4"/>
    <col min="14863" max="14863" width="69.453125" style="4" customWidth="1"/>
    <col min="14864" max="14873" width="12.54296875" style="4" customWidth="1"/>
    <col min="14874" max="15118" width="8.7265625" style="4"/>
    <col min="15119" max="15119" width="69.453125" style="4" customWidth="1"/>
    <col min="15120" max="15129" width="12.54296875" style="4" customWidth="1"/>
    <col min="15130" max="15374" width="8.7265625" style="4"/>
    <col min="15375" max="15375" width="69.453125" style="4" customWidth="1"/>
    <col min="15376" max="15385" width="12.54296875" style="4" customWidth="1"/>
    <col min="15386" max="15630" width="8.7265625" style="4"/>
    <col min="15631" max="15631" width="69.453125" style="4" customWidth="1"/>
    <col min="15632" max="15641" width="12.54296875" style="4" customWidth="1"/>
    <col min="15642" max="15886" width="8.7265625" style="4"/>
    <col min="15887" max="15887" width="69.453125" style="4" customWidth="1"/>
    <col min="15888" max="15897" width="12.54296875" style="4" customWidth="1"/>
    <col min="15898" max="16306" width="8.7265625" style="4"/>
    <col min="16307" max="16309" width="9.1796875" style="4" customWidth="1"/>
    <col min="16310" max="16379" width="8.7265625" style="4"/>
    <col min="16380" max="16384" width="9.1796875" style="4" customWidth="1"/>
  </cols>
  <sheetData>
    <row r="1" spans="1:15" s="1" customFormat="1" ht="26.25" customHeight="1" x14ac:dyDescent="0.5">
      <c r="A1" s="107" t="s">
        <v>0</v>
      </c>
      <c r="B1" s="108"/>
      <c r="C1" s="108"/>
      <c r="D1" s="108"/>
      <c r="E1" s="108"/>
      <c r="F1" s="108"/>
      <c r="G1" s="73"/>
      <c r="H1" s="73"/>
      <c r="I1" s="73"/>
      <c r="J1" s="73"/>
      <c r="K1" s="73"/>
      <c r="L1" s="73"/>
      <c r="M1" s="73"/>
      <c r="N1" s="46"/>
    </row>
    <row r="2" spans="1:15" s="1" customFormat="1" ht="40.5" customHeight="1" x14ac:dyDescent="0.5">
      <c r="A2" s="107" t="s">
        <v>88</v>
      </c>
      <c r="B2" s="109"/>
      <c r="C2" s="109"/>
      <c r="D2" s="109"/>
      <c r="E2" s="109"/>
      <c r="F2" s="109"/>
      <c r="G2" s="74"/>
      <c r="H2" s="74"/>
      <c r="I2" s="74"/>
      <c r="J2" s="74"/>
      <c r="K2" s="74"/>
      <c r="L2" s="74"/>
      <c r="M2" s="74"/>
      <c r="N2" s="46"/>
    </row>
    <row r="3" spans="1:15" ht="9.75" customHeight="1" x14ac:dyDescent="0.35">
      <c r="N3"/>
    </row>
    <row r="4" spans="1:15" ht="14.5" x14ac:dyDescent="0.35">
      <c r="A4" s="2"/>
      <c r="B4" s="11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/>
    </row>
    <row r="5" spans="1:15" s="7" customFormat="1" ht="15.5" x14ac:dyDescent="0.35">
      <c r="A5" s="5"/>
      <c r="B5" s="6">
        <v>45292</v>
      </c>
      <c r="C5" s="6">
        <v>45323</v>
      </c>
      <c r="D5" s="6">
        <v>45352</v>
      </c>
      <c r="E5" s="6">
        <v>45383</v>
      </c>
      <c r="F5" s="6">
        <v>45413</v>
      </c>
      <c r="G5" s="6">
        <v>45444</v>
      </c>
      <c r="H5" s="6">
        <v>45474</v>
      </c>
      <c r="I5" s="6">
        <v>45505</v>
      </c>
      <c r="J5" s="6">
        <v>45536</v>
      </c>
      <c r="K5" s="6">
        <v>45566</v>
      </c>
      <c r="L5" s="6">
        <v>45597</v>
      </c>
      <c r="M5" s="6">
        <v>45627</v>
      </c>
      <c r="N5" s="51"/>
    </row>
    <row r="6" spans="1:15" ht="14.5" x14ac:dyDescent="0.35">
      <c r="A6" s="8"/>
      <c r="B6" s="2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/>
    </row>
    <row r="7" spans="1:15" ht="14.5" x14ac:dyDescent="0.35">
      <c r="A7" s="10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/>
    </row>
    <row r="8" spans="1:15" ht="15" x14ac:dyDescent="0.3">
      <c r="A8" s="12" t="s">
        <v>1</v>
      </c>
      <c r="B8" s="13">
        <f t="shared" ref="B8:F8" si="0">SUM(B9:B13)</f>
        <v>255157340.02000001</v>
      </c>
      <c r="C8" s="13">
        <f t="shared" si="0"/>
        <v>385493760.31</v>
      </c>
      <c r="D8" s="13">
        <f t="shared" ref="D8:E8" si="1">SUM(D9:D13)</f>
        <v>179036187.47</v>
      </c>
      <c r="E8" s="13">
        <f t="shared" si="1"/>
        <v>206280305.29999998</v>
      </c>
      <c r="F8" s="13">
        <f t="shared" si="0"/>
        <v>242429492.87</v>
      </c>
      <c r="G8" s="13">
        <f t="shared" ref="G8:H8" si="2">SUM(G9:G13)</f>
        <v>254090582.91999999</v>
      </c>
      <c r="H8" s="13">
        <f t="shared" si="2"/>
        <v>271869692.50999999</v>
      </c>
      <c r="I8" s="13">
        <f t="shared" ref="I8:J8" si="3">SUM(I9:I13)</f>
        <v>285576524.01999998</v>
      </c>
      <c r="J8" s="13">
        <f t="shared" si="3"/>
        <v>287764007.63999999</v>
      </c>
      <c r="K8" s="13">
        <f t="shared" ref="K8" si="4">SUM(K9:K13)</f>
        <v>272930019.14000005</v>
      </c>
      <c r="L8" s="13">
        <f t="shared" ref="L8" si="5">SUM(L9:L13)</f>
        <v>288609657.77000004</v>
      </c>
      <c r="M8" s="13">
        <f t="shared" ref="M8" si="6">SUM(M9:M13)</f>
        <v>291973361.59999996</v>
      </c>
      <c r="N8" s="49"/>
    </row>
    <row r="9" spans="1:15" ht="14.5" x14ac:dyDescent="0.35">
      <c r="A9" s="14" t="s">
        <v>2</v>
      </c>
      <c r="B9" s="15">
        <v>85412659.950000003</v>
      </c>
      <c r="C9" s="15">
        <v>72815082.879999995</v>
      </c>
      <c r="D9" s="15">
        <v>50215697.609999999</v>
      </c>
      <c r="E9" s="15">
        <v>57251330.729999997</v>
      </c>
      <c r="F9" s="15">
        <v>55422873.439999998</v>
      </c>
      <c r="G9" s="15">
        <v>54218762.140000001</v>
      </c>
      <c r="H9" s="15">
        <v>64841632.469999999</v>
      </c>
      <c r="I9" s="15">
        <v>62375064.189999998</v>
      </c>
      <c r="J9" s="15">
        <v>66408270.960000001</v>
      </c>
      <c r="K9" s="15">
        <v>67243075.430000007</v>
      </c>
      <c r="L9" s="15">
        <v>66963058.560000002</v>
      </c>
      <c r="M9" s="15">
        <v>72770907.579999998</v>
      </c>
      <c r="N9"/>
    </row>
    <row r="10" spans="1:15" ht="14.5" x14ac:dyDescent="0.35">
      <c r="A10" s="14" t="s">
        <v>3</v>
      </c>
      <c r="B10" s="15">
        <v>70148526.400000006</v>
      </c>
      <c r="C10" s="15">
        <v>208015106.56</v>
      </c>
      <c r="D10" s="15">
        <v>22970650.43</v>
      </c>
      <c r="E10" s="15">
        <v>33730876.729999997</v>
      </c>
      <c r="F10" s="15">
        <v>72452967.150000006</v>
      </c>
      <c r="G10" s="15">
        <v>85311598.890000001</v>
      </c>
      <c r="H10" s="15">
        <v>90907258.489999995</v>
      </c>
      <c r="I10" s="15">
        <v>101032463.18000001</v>
      </c>
      <c r="J10" s="15">
        <v>104691497.84999999</v>
      </c>
      <c r="K10" s="15">
        <v>86166628.280000001</v>
      </c>
      <c r="L10" s="15">
        <v>100999531.42</v>
      </c>
      <c r="M10" s="15">
        <v>105192575.38</v>
      </c>
      <c r="N10"/>
    </row>
    <row r="11" spans="1:15" ht="14.5" x14ac:dyDescent="0.35">
      <c r="A11" s="14" t="s">
        <v>4</v>
      </c>
      <c r="B11" s="15">
        <v>79524408.129999995</v>
      </c>
      <c r="C11" s="15">
        <v>84876349.569999993</v>
      </c>
      <c r="D11" s="15">
        <v>79862672.719999999</v>
      </c>
      <c r="E11" s="15">
        <v>85670956.620000005</v>
      </c>
      <c r="F11" s="15">
        <v>83109564.030000001</v>
      </c>
      <c r="G11" s="15">
        <v>83447811.040000007</v>
      </c>
      <c r="H11" s="15">
        <v>77416334.590000004</v>
      </c>
      <c r="I11" s="15">
        <v>85599865.140000001</v>
      </c>
      <c r="J11" s="15">
        <v>85110576.040000007</v>
      </c>
      <c r="K11" s="15">
        <v>81609007.090000004</v>
      </c>
      <c r="L11" s="15">
        <v>84351346.120000005</v>
      </c>
      <c r="M11" s="15">
        <v>81452834.329999998</v>
      </c>
      <c r="N11"/>
    </row>
    <row r="12" spans="1:15" ht="14.5" x14ac:dyDescent="0.35">
      <c r="A12" s="14" t="s">
        <v>5</v>
      </c>
      <c r="B12" s="15">
        <v>19955294.809999999</v>
      </c>
      <c r="C12" s="15">
        <v>19557828.550000001</v>
      </c>
      <c r="D12" s="15">
        <v>25817491.190000001</v>
      </c>
      <c r="E12" s="15">
        <v>29620803.059999999</v>
      </c>
      <c r="F12" s="15">
        <v>31298748.129999999</v>
      </c>
      <c r="G12" s="15">
        <v>31054999.809999999</v>
      </c>
      <c r="H12" s="15">
        <v>38547106.649999999</v>
      </c>
      <c r="I12" s="15">
        <v>36541927.280000001</v>
      </c>
      <c r="J12" s="15">
        <v>31513068.960000001</v>
      </c>
      <c r="K12" s="15">
        <v>37867548.299999997</v>
      </c>
      <c r="L12" s="15">
        <v>36289161.590000004</v>
      </c>
      <c r="M12" s="15">
        <v>32525169.25</v>
      </c>
      <c r="N12"/>
    </row>
    <row r="13" spans="1:15" ht="12.5" x14ac:dyDescent="0.25">
      <c r="A13" s="14" t="s">
        <v>6</v>
      </c>
      <c r="B13" s="16">
        <v>116450.73</v>
      </c>
      <c r="C13" s="16">
        <v>229392.75</v>
      </c>
      <c r="D13" s="16">
        <v>169675.51999999999</v>
      </c>
      <c r="E13" s="16">
        <v>6338.16</v>
      </c>
      <c r="F13" s="16">
        <v>145340.12</v>
      </c>
      <c r="G13" s="16">
        <v>57411.040000000001</v>
      </c>
      <c r="H13" s="16">
        <v>157360.31</v>
      </c>
      <c r="I13" s="16">
        <v>27204.23</v>
      </c>
      <c r="J13" s="16">
        <v>40593.83</v>
      </c>
      <c r="K13" s="16">
        <v>43760.04</v>
      </c>
      <c r="L13" s="16">
        <v>6560.08</v>
      </c>
      <c r="M13" s="16">
        <v>31875.06</v>
      </c>
      <c r="N13" s="49"/>
      <c r="O13" s="37"/>
    </row>
    <row r="14" spans="1:15" ht="14.5" x14ac:dyDescent="0.35">
      <c r="A14" s="14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/>
    </row>
    <row r="15" spans="1:15" ht="15" x14ac:dyDescent="0.3">
      <c r="A15" s="12" t="s">
        <v>7</v>
      </c>
      <c r="B15" s="13">
        <f t="shared" ref="B15:F15" si="7">SUM(B16:B17)</f>
        <v>714845292.14999998</v>
      </c>
      <c r="C15" s="13">
        <f t="shared" si="7"/>
        <v>612946558.82999992</v>
      </c>
      <c r="D15" s="13">
        <f t="shared" ref="D15:E15" si="8">SUM(D16:D17)</f>
        <v>644883610.86000001</v>
      </c>
      <c r="E15" s="13">
        <f t="shared" si="8"/>
        <v>737824986.60000002</v>
      </c>
      <c r="F15" s="13">
        <f t="shared" si="7"/>
        <v>707323670.03999996</v>
      </c>
      <c r="G15" s="13">
        <f t="shared" ref="G15:H15" si="9">SUM(G16:G17)</f>
        <v>660900539.03999996</v>
      </c>
      <c r="H15" s="13">
        <f t="shared" si="9"/>
        <v>792075007.82000005</v>
      </c>
      <c r="I15" s="13">
        <f t="shared" ref="I15:J15" si="10">SUM(I16:I17)</f>
        <v>716854188.77999997</v>
      </c>
      <c r="J15" s="13">
        <f t="shared" si="10"/>
        <v>665606725.11000001</v>
      </c>
      <c r="K15" s="13">
        <f t="shared" ref="K15" si="11">SUM(K16:K17)</f>
        <v>746080161.87</v>
      </c>
      <c r="L15" s="13">
        <f t="shared" ref="L15" si="12">SUM(L16:L17)</f>
        <v>744759451.48000002</v>
      </c>
      <c r="M15" s="13">
        <f t="shared" ref="M15" si="13">SUM(M16:M17)</f>
        <v>743080882.60000002</v>
      </c>
      <c r="N15" s="49"/>
    </row>
    <row r="16" spans="1:15" ht="14.5" x14ac:dyDescent="0.35">
      <c r="A16" s="14" t="s">
        <v>8</v>
      </c>
      <c r="B16" s="36">
        <v>712190140.04999995</v>
      </c>
      <c r="C16" s="17">
        <v>609963772.06999993</v>
      </c>
      <c r="D16" s="17">
        <v>641708814.52999997</v>
      </c>
      <c r="E16" s="17">
        <v>734717348.36000001</v>
      </c>
      <c r="F16" s="17">
        <v>704209134.49000001</v>
      </c>
      <c r="G16" s="17">
        <v>658406982.37</v>
      </c>
      <c r="H16" s="17">
        <v>789083696.47000003</v>
      </c>
      <c r="I16" s="17">
        <v>714377680.22000003</v>
      </c>
      <c r="J16" s="17">
        <v>662238193.87</v>
      </c>
      <c r="K16" s="17">
        <v>742342572.52999997</v>
      </c>
      <c r="L16" s="17">
        <v>741836839.51999998</v>
      </c>
      <c r="M16" s="17">
        <v>739814835.59000003</v>
      </c>
      <c r="N16"/>
    </row>
    <row r="17" spans="1:14" ht="14.5" x14ac:dyDescent="0.35">
      <c r="A17" s="14" t="s">
        <v>9</v>
      </c>
      <c r="B17" s="36">
        <v>2655152.1</v>
      </c>
      <c r="C17" s="17">
        <v>2982786.7600000002</v>
      </c>
      <c r="D17" s="17">
        <v>3174796.33</v>
      </c>
      <c r="E17" s="17">
        <v>3107638.24</v>
      </c>
      <c r="F17" s="17">
        <v>3114535.55</v>
      </c>
      <c r="G17" s="17">
        <v>2493556.67</v>
      </c>
      <c r="H17" s="17">
        <v>2991311.35</v>
      </c>
      <c r="I17" s="17">
        <v>2476508.56</v>
      </c>
      <c r="J17" s="17">
        <v>3368531.24</v>
      </c>
      <c r="K17" s="17">
        <v>3737589.34</v>
      </c>
      <c r="L17" s="17">
        <v>2922611.96</v>
      </c>
      <c r="M17" s="17">
        <v>3266047.01</v>
      </c>
      <c r="N17"/>
    </row>
    <row r="18" spans="1:14" ht="14.5" x14ac:dyDescent="0.35">
      <c r="A18" s="14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/>
    </row>
    <row r="19" spans="1:14" ht="14.5" x14ac:dyDescent="0.35">
      <c r="A19" s="14"/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/>
    </row>
    <row r="20" spans="1:14" ht="15" x14ac:dyDescent="0.3">
      <c r="A20" s="12" t="s">
        <v>10</v>
      </c>
      <c r="B20" s="19">
        <f t="shared" ref="B20:F20" si="14">SUM(B21:B41)</f>
        <v>85412659.950000018</v>
      </c>
      <c r="C20" s="19">
        <f t="shared" si="14"/>
        <v>72815082.879999995</v>
      </c>
      <c r="D20" s="19">
        <f t="shared" ref="D20:E20" si="15">SUM(D21:D41)</f>
        <v>50215697.610000007</v>
      </c>
      <c r="E20" s="19">
        <f t="shared" si="15"/>
        <v>57251330.729999989</v>
      </c>
      <c r="F20" s="19">
        <f t="shared" si="14"/>
        <v>55422873.440000013</v>
      </c>
      <c r="G20" s="19">
        <f t="shared" ref="G20:H20" si="16">SUM(G21:G41)</f>
        <v>54218762.140000001</v>
      </c>
      <c r="H20" s="19">
        <f t="shared" si="16"/>
        <v>64841632.470000006</v>
      </c>
      <c r="I20" s="19">
        <f t="shared" ref="I20:J20" si="17">SUM(I21:I41)</f>
        <v>62375064.189999998</v>
      </c>
      <c r="J20" s="19">
        <f t="shared" si="17"/>
        <v>66408270.960000001</v>
      </c>
      <c r="K20" s="19">
        <f t="shared" ref="K20" si="18">SUM(K21:K41)</f>
        <v>67243075.429999992</v>
      </c>
      <c r="L20" s="19">
        <f t="shared" ref="L20" si="19">SUM(L21:L41)</f>
        <v>66963058.560000002</v>
      </c>
      <c r="M20" s="19">
        <f t="shared" ref="M20" si="20">SUM(M21:M41)</f>
        <v>72770907.579999998</v>
      </c>
      <c r="N20" s="49"/>
    </row>
    <row r="21" spans="1:14" ht="14.5" x14ac:dyDescent="0.35">
      <c r="A21" s="14" t="s">
        <v>11</v>
      </c>
      <c r="B21" s="35">
        <v>43954085.829999998</v>
      </c>
      <c r="C21" s="20">
        <v>37653882</v>
      </c>
      <c r="D21" s="20">
        <v>28247087.91</v>
      </c>
      <c r="E21" s="20">
        <v>30178185.870000001</v>
      </c>
      <c r="F21" s="20">
        <v>29292518.140000001</v>
      </c>
      <c r="G21" s="20">
        <v>30555242.5</v>
      </c>
      <c r="H21" s="20">
        <v>32864408.079999998</v>
      </c>
      <c r="I21" s="20">
        <v>32039687.899999999</v>
      </c>
      <c r="J21" s="20">
        <v>33779234.600000001</v>
      </c>
      <c r="K21" s="20">
        <v>34654639.640000001</v>
      </c>
      <c r="L21" s="20">
        <v>34265908.560000002</v>
      </c>
      <c r="M21" s="20">
        <v>35626093.310000002</v>
      </c>
      <c r="N21"/>
    </row>
    <row r="22" spans="1:14" ht="14.5" x14ac:dyDescent="0.35">
      <c r="A22" s="14" t="s">
        <v>12</v>
      </c>
      <c r="B22" s="35">
        <v>61360.36</v>
      </c>
      <c r="C22" s="20">
        <v>38228.19</v>
      </c>
      <c r="D22" s="20">
        <v>23486.43</v>
      </c>
      <c r="E22" s="20">
        <v>32225.54</v>
      </c>
      <c r="F22" s="20">
        <v>36695.51</v>
      </c>
      <c r="G22" s="20">
        <v>53309.279999999999</v>
      </c>
      <c r="H22" s="20">
        <v>20285.02</v>
      </c>
      <c r="I22" s="20">
        <v>32949.980000000003</v>
      </c>
      <c r="J22" s="20">
        <v>30585.68</v>
      </c>
      <c r="K22" s="20">
        <v>30867.15</v>
      </c>
      <c r="L22" s="20">
        <v>47517.39</v>
      </c>
      <c r="M22" s="20">
        <v>36882.79</v>
      </c>
      <c r="N22"/>
    </row>
    <row r="23" spans="1:14" ht="14.5" x14ac:dyDescent="0.35">
      <c r="A23" s="14" t="s">
        <v>13</v>
      </c>
      <c r="B23" s="35">
        <v>6572260.4199999999</v>
      </c>
      <c r="C23" s="20">
        <v>5225404.3099999996</v>
      </c>
      <c r="D23" s="20">
        <v>1708850.78</v>
      </c>
      <c r="E23" s="20">
        <v>3930573.56</v>
      </c>
      <c r="F23" s="20">
        <v>1715980.92</v>
      </c>
      <c r="G23" s="20">
        <v>1969859.94</v>
      </c>
      <c r="H23" s="20">
        <v>4443192.03</v>
      </c>
      <c r="I23" s="20">
        <v>3282494.34</v>
      </c>
      <c r="J23" s="20">
        <v>3047626.07</v>
      </c>
      <c r="K23" s="20">
        <v>4051652.79</v>
      </c>
      <c r="L23" s="20">
        <v>1899437.68</v>
      </c>
      <c r="M23" s="20">
        <v>4346245.09</v>
      </c>
      <c r="N23"/>
    </row>
    <row r="24" spans="1:14" ht="14.5" x14ac:dyDescent="0.35">
      <c r="A24" s="14" t="s">
        <v>14</v>
      </c>
      <c r="B24" s="35">
        <v>251466.85</v>
      </c>
      <c r="C24" s="20">
        <v>102854.92</v>
      </c>
      <c r="D24" s="20">
        <v>74392.990000000005</v>
      </c>
      <c r="E24" s="20">
        <v>161522.76</v>
      </c>
      <c r="F24" s="20">
        <v>100136.09</v>
      </c>
      <c r="G24" s="20">
        <v>90553.47</v>
      </c>
      <c r="H24" s="20">
        <v>150421.29</v>
      </c>
      <c r="I24" s="20">
        <v>120685.33</v>
      </c>
      <c r="J24" s="20">
        <v>129951.99</v>
      </c>
      <c r="K24" s="20">
        <v>134557.14000000001</v>
      </c>
      <c r="L24" s="20">
        <v>198587.95</v>
      </c>
      <c r="M24" s="20">
        <v>157653.39000000001</v>
      </c>
      <c r="N24"/>
    </row>
    <row r="25" spans="1:14" ht="14.5" x14ac:dyDescent="0.35">
      <c r="A25" s="14" t="s">
        <v>15</v>
      </c>
      <c r="B25" s="35">
        <v>1467766.26</v>
      </c>
      <c r="C25" s="20">
        <v>1632845.9</v>
      </c>
      <c r="D25" s="20">
        <v>1218524.32</v>
      </c>
      <c r="E25" s="20">
        <v>1395643.48</v>
      </c>
      <c r="F25" s="20">
        <v>1291843.95</v>
      </c>
      <c r="G25" s="20">
        <v>1210144.74</v>
      </c>
      <c r="H25" s="20">
        <v>1550106.6</v>
      </c>
      <c r="I25" s="20">
        <v>1520128.25</v>
      </c>
      <c r="J25" s="20">
        <v>1505050.8299999998</v>
      </c>
      <c r="K25" s="20">
        <v>1627429.36</v>
      </c>
      <c r="L25" s="20">
        <v>1513510.95</v>
      </c>
      <c r="M25" s="20">
        <v>1481758.12</v>
      </c>
      <c r="N25"/>
    </row>
    <row r="26" spans="1:14" ht="14.5" x14ac:dyDescent="0.35">
      <c r="A26" s="14" t="s">
        <v>33</v>
      </c>
      <c r="B26" s="35">
        <v>857470.24</v>
      </c>
      <c r="C26" s="20">
        <v>991707.6</v>
      </c>
      <c r="D26" s="20">
        <v>482065.89</v>
      </c>
      <c r="E26" s="20">
        <v>723369.32</v>
      </c>
      <c r="F26" s="20">
        <v>757266.34</v>
      </c>
      <c r="G26" s="20">
        <v>545404.91</v>
      </c>
      <c r="H26" s="20">
        <v>727761.35</v>
      </c>
      <c r="I26" s="20">
        <v>768553.9</v>
      </c>
      <c r="J26" s="20">
        <v>646939.39</v>
      </c>
      <c r="K26" s="20">
        <v>631121.26</v>
      </c>
      <c r="L26" s="20">
        <v>753692.96</v>
      </c>
      <c r="M26" s="20">
        <v>722302.15</v>
      </c>
      <c r="N26"/>
    </row>
    <row r="27" spans="1:14" ht="14.5" x14ac:dyDescent="0.35">
      <c r="A27" s="14" t="s">
        <v>80</v>
      </c>
      <c r="B27" s="35">
        <v>3644.6</v>
      </c>
      <c r="C27" s="20">
        <v>117.83</v>
      </c>
      <c r="D27" s="20">
        <v>301.70999999999998</v>
      </c>
      <c r="E27" s="20">
        <v>10390.11</v>
      </c>
      <c r="F27" s="20">
        <v>714.85</v>
      </c>
      <c r="G27" s="20">
        <v>2342.27</v>
      </c>
      <c r="H27" s="20">
        <v>12854.35</v>
      </c>
      <c r="I27" s="20">
        <v>1744.16</v>
      </c>
      <c r="J27" s="20">
        <v>13415.01</v>
      </c>
      <c r="K27" s="20">
        <v>980.87</v>
      </c>
      <c r="L27" s="20">
        <v>1131.72</v>
      </c>
      <c r="M27" s="20">
        <v>2383.58</v>
      </c>
      <c r="N27"/>
    </row>
    <row r="28" spans="1:14" ht="14.5" x14ac:dyDescent="0.25">
      <c r="A28" s="14" t="s">
        <v>16</v>
      </c>
      <c r="B28" s="35">
        <v>965620.09</v>
      </c>
      <c r="C28" s="20">
        <v>780158.66</v>
      </c>
      <c r="D28" s="20">
        <v>495145.87</v>
      </c>
      <c r="E28" s="20">
        <v>671613.01</v>
      </c>
      <c r="F28" s="20">
        <v>674197.07</v>
      </c>
      <c r="G28" s="20">
        <v>568912.31999999995</v>
      </c>
      <c r="H28" s="20">
        <v>664484.5</v>
      </c>
      <c r="I28" s="20">
        <v>764590.07</v>
      </c>
      <c r="J28" s="20">
        <v>597994.48</v>
      </c>
      <c r="K28" s="20">
        <v>608927.34</v>
      </c>
      <c r="L28" s="20">
        <v>656201.30000000005</v>
      </c>
      <c r="M28" s="20">
        <v>707660.92</v>
      </c>
      <c r="N28" s="49"/>
    </row>
    <row r="29" spans="1:14" ht="15.5" x14ac:dyDescent="0.35">
      <c r="A29" s="14" t="s">
        <v>17</v>
      </c>
      <c r="B29" s="35">
        <v>1848875.78</v>
      </c>
      <c r="C29" s="20">
        <v>1849380.15</v>
      </c>
      <c r="D29" s="20">
        <v>1666941.05</v>
      </c>
      <c r="E29" s="20">
        <v>1817788.5</v>
      </c>
      <c r="F29" s="20">
        <v>1823033.86</v>
      </c>
      <c r="G29" s="20">
        <v>1535717.21</v>
      </c>
      <c r="H29" s="20">
        <v>1922667.53</v>
      </c>
      <c r="I29" s="20">
        <v>2062669.87</v>
      </c>
      <c r="J29" s="20">
        <v>2394262.2600000002</v>
      </c>
      <c r="K29" s="20">
        <v>1953930.88</v>
      </c>
      <c r="L29" s="20">
        <v>2121365.08</v>
      </c>
      <c r="M29" s="20">
        <v>1849294.11</v>
      </c>
      <c r="N29"/>
    </row>
    <row r="30" spans="1:14" ht="14.5" x14ac:dyDescent="0.25">
      <c r="A30" s="14" t="s">
        <v>18</v>
      </c>
      <c r="B30" s="35">
        <v>54484.53</v>
      </c>
      <c r="C30" s="20">
        <v>54530.46</v>
      </c>
      <c r="D30" s="20">
        <v>88390.51</v>
      </c>
      <c r="E30" s="20">
        <v>85271.66</v>
      </c>
      <c r="F30" s="20">
        <v>52917.19</v>
      </c>
      <c r="G30" s="20">
        <v>40213.629999999997</v>
      </c>
      <c r="H30" s="20">
        <v>59496.98</v>
      </c>
      <c r="I30" s="20">
        <v>60723.85</v>
      </c>
      <c r="J30" s="20">
        <v>97797.48</v>
      </c>
      <c r="K30" s="20">
        <v>93608.61</v>
      </c>
      <c r="L30" s="20">
        <v>92792.4</v>
      </c>
      <c r="M30" s="20">
        <v>81768.55</v>
      </c>
      <c r="N30" s="49"/>
    </row>
    <row r="31" spans="1:14" ht="14.5" x14ac:dyDescent="0.35">
      <c r="A31" s="14" t="s">
        <v>19</v>
      </c>
      <c r="B31" s="35">
        <v>6319661.5</v>
      </c>
      <c r="C31" s="20">
        <v>921973.17</v>
      </c>
      <c r="D31" s="20">
        <v>972771.06</v>
      </c>
      <c r="E31" s="20">
        <v>858359.91</v>
      </c>
      <c r="F31" s="20">
        <v>1189884.03</v>
      </c>
      <c r="G31" s="20">
        <v>955896.86</v>
      </c>
      <c r="H31" s="20">
        <v>1560827.56</v>
      </c>
      <c r="I31" s="20">
        <v>1478060.21</v>
      </c>
      <c r="J31" s="20">
        <v>1763901.6</v>
      </c>
      <c r="K31" s="20">
        <v>1906269.68</v>
      </c>
      <c r="L31" s="20">
        <v>1128390.3899999999</v>
      </c>
      <c r="M31" s="20">
        <v>2899671.2</v>
      </c>
      <c r="N31"/>
    </row>
    <row r="32" spans="1:14" ht="14.5" x14ac:dyDescent="0.35">
      <c r="A32" s="14" t="s">
        <v>20</v>
      </c>
      <c r="B32" s="35">
        <v>768871.46</v>
      </c>
      <c r="C32" s="20">
        <v>843166.84</v>
      </c>
      <c r="D32" s="20">
        <v>812129.46</v>
      </c>
      <c r="E32" s="20">
        <v>841960.63</v>
      </c>
      <c r="F32" s="20">
        <v>820933.36</v>
      </c>
      <c r="G32" s="20">
        <v>936477.68</v>
      </c>
      <c r="H32" s="20">
        <v>822945.15</v>
      </c>
      <c r="I32" s="20">
        <v>807684.77</v>
      </c>
      <c r="J32" s="20">
        <v>644204.34</v>
      </c>
      <c r="K32" s="20">
        <v>890480.33</v>
      </c>
      <c r="L32" s="20">
        <v>706235.21</v>
      </c>
      <c r="M32" s="20">
        <v>1022755.5</v>
      </c>
      <c r="N32"/>
    </row>
    <row r="33" spans="1:14" ht="14.5" x14ac:dyDescent="0.35">
      <c r="A33" s="14" t="s">
        <v>21</v>
      </c>
      <c r="B33" s="35">
        <v>749450.3</v>
      </c>
      <c r="C33" s="20">
        <v>497740.82</v>
      </c>
      <c r="D33" s="20">
        <v>380096.77</v>
      </c>
      <c r="E33" s="20">
        <v>379452.22</v>
      </c>
      <c r="F33" s="20">
        <v>497626.06</v>
      </c>
      <c r="G33" s="20">
        <v>450876.1</v>
      </c>
      <c r="H33" s="20">
        <v>587251.22</v>
      </c>
      <c r="I33" s="20">
        <v>529043.66</v>
      </c>
      <c r="J33" s="20">
        <v>612539.99</v>
      </c>
      <c r="K33" s="20">
        <v>448377.86</v>
      </c>
      <c r="L33" s="20">
        <v>400911.24</v>
      </c>
      <c r="M33" s="20">
        <v>786724.78</v>
      </c>
      <c r="N33"/>
    </row>
    <row r="34" spans="1:14" ht="14.5" x14ac:dyDescent="0.35">
      <c r="A34" s="14" t="s">
        <v>22</v>
      </c>
      <c r="B34" s="35">
        <v>15080.98</v>
      </c>
      <c r="C34" s="20">
        <v>3910.5</v>
      </c>
      <c r="D34" s="20">
        <v>574.14</v>
      </c>
      <c r="E34" s="20">
        <v>989.05</v>
      </c>
      <c r="F34" s="20">
        <v>31.99</v>
      </c>
      <c r="G34" s="20">
        <v>40.94</v>
      </c>
      <c r="H34" s="20">
        <v>24.86</v>
      </c>
      <c r="I34" s="20">
        <v>47.66</v>
      </c>
      <c r="J34" s="20">
        <v>16.8</v>
      </c>
      <c r="K34" s="20">
        <v>8.76</v>
      </c>
      <c r="L34" s="20">
        <v>684.46</v>
      </c>
      <c r="M34" s="20">
        <v>657.54</v>
      </c>
      <c r="N34"/>
    </row>
    <row r="35" spans="1:14" ht="15.5" x14ac:dyDescent="0.35">
      <c r="A35" s="14" t="s">
        <v>23</v>
      </c>
      <c r="B35" s="35">
        <v>1050101.73</v>
      </c>
      <c r="C35" s="20">
        <v>1299103.1200000001</v>
      </c>
      <c r="D35" s="20">
        <v>1018724.91</v>
      </c>
      <c r="E35" s="20">
        <v>881000.27</v>
      </c>
      <c r="F35" s="20">
        <v>1087400.77</v>
      </c>
      <c r="G35" s="20">
        <v>1027689.79</v>
      </c>
      <c r="H35" s="20">
        <v>1173809.6299999999</v>
      </c>
      <c r="I35" s="20">
        <v>1276826.44</v>
      </c>
      <c r="J35" s="20">
        <v>1405536.17</v>
      </c>
      <c r="K35" s="20">
        <v>1234292.3400000001</v>
      </c>
      <c r="L35" s="20">
        <v>1438930.59</v>
      </c>
      <c r="M35" s="20">
        <v>1541426.06</v>
      </c>
      <c r="N35"/>
    </row>
    <row r="36" spans="1:14" ht="15.5" x14ac:dyDescent="0.35">
      <c r="A36" s="14" t="s">
        <v>24</v>
      </c>
      <c r="B36" s="35">
        <v>10278456.189999999</v>
      </c>
      <c r="C36" s="20">
        <v>8704484.3399999999</v>
      </c>
      <c r="D36" s="20">
        <v>7518622.5199999996</v>
      </c>
      <c r="E36" s="20">
        <v>7888177.8099999996</v>
      </c>
      <c r="F36" s="20">
        <v>8753505.2100000009</v>
      </c>
      <c r="G36" s="20">
        <v>7789930.9000000004</v>
      </c>
      <c r="H36" s="20">
        <v>8772092.9299999997</v>
      </c>
      <c r="I36" s="20">
        <v>9392703.8100000005</v>
      </c>
      <c r="J36" s="20">
        <v>10220451.83</v>
      </c>
      <c r="K36" s="20">
        <v>9724889.25</v>
      </c>
      <c r="L36" s="20">
        <v>10959761.02</v>
      </c>
      <c r="M36" s="20">
        <v>11312517.33</v>
      </c>
      <c r="N36"/>
    </row>
    <row r="37" spans="1:14" ht="14.5" x14ac:dyDescent="0.35">
      <c r="A37" s="14" t="s">
        <v>25</v>
      </c>
      <c r="B37" s="35">
        <v>1458098.04</v>
      </c>
      <c r="C37" s="20">
        <v>2131737.66</v>
      </c>
      <c r="D37" s="20">
        <v>1165316.24</v>
      </c>
      <c r="E37" s="20">
        <v>1223233.1299999999</v>
      </c>
      <c r="F37" s="20">
        <v>1519551.42</v>
      </c>
      <c r="G37" s="20">
        <v>1291949.1000000001</v>
      </c>
      <c r="H37" s="20">
        <v>1347083.03</v>
      </c>
      <c r="I37" s="20">
        <v>1633184.67</v>
      </c>
      <c r="J37" s="20">
        <v>1551783.42</v>
      </c>
      <c r="K37" s="20">
        <v>1798680.47</v>
      </c>
      <c r="L37" s="20">
        <v>1548818.99</v>
      </c>
      <c r="M37" s="20">
        <v>1815484.74</v>
      </c>
      <c r="N37"/>
    </row>
    <row r="38" spans="1:14" ht="14.5" x14ac:dyDescent="0.35">
      <c r="A38" s="14" t="s">
        <v>26</v>
      </c>
      <c r="B38" s="35">
        <v>3484.8</v>
      </c>
      <c r="C38" s="20">
        <v>6017.72</v>
      </c>
      <c r="D38" s="20">
        <v>6605.66</v>
      </c>
      <c r="E38" s="20">
        <v>9650.44</v>
      </c>
      <c r="F38" s="20">
        <v>10311.84</v>
      </c>
      <c r="G38" s="20">
        <v>5811.86</v>
      </c>
      <c r="H38" s="20">
        <v>5863.34</v>
      </c>
      <c r="I38" s="20">
        <v>6969.6</v>
      </c>
      <c r="J38" s="20">
        <v>4886.6400000000003</v>
      </c>
      <c r="K38" s="20">
        <v>5609.12</v>
      </c>
      <c r="L38" s="20">
        <v>6079.04</v>
      </c>
      <c r="M38" s="20">
        <v>5885</v>
      </c>
      <c r="N38"/>
    </row>
    <row r="39" spans="1:14" ht="15.5" x14ac:dyDescent="0.35">
      <c r="A39" s="14" t="s">
        <v>27</v>
      </c>
      <c r="B39" s="35">
        <v>66658.5</v>
      </c>
      <c r="C39" s="20">
        <v>41011.24</v>
      </c>
      <c r="D39" s="20">
        <v>45640.54</v>
      </c>
      <c r="E39" s="20">
        <v>55594.14</v>
      </c>
      <c r="F39" s="20">
        <v>47125.72</v>
      </c>
      <c r="G39" s="20">
        <v>33062.71</v>
      </c>
      <c r="H39" s="20">
        <v>40010.89</v>
      </c>
      <c r="I39" s="20">
        <v>55571.71</v>
      </c>
      <c r="J39" s="20">
        <v>51912.67</v>
      </c>
      <c r="K39" s="20">
        <v>58314.94</v>
      </c>
      <c r="L39" s="20">
        <v>63919.9</v>
      </c>
      <c r="M39" s="20">
        <v>47606.61</v>
      </c>
      <c r="N39"/>
    </row>
    <row r="40" spans="1:14" ht="14.5" x14ac:dyDescent="0.35">
      <c r="A40" s="14" t="s">
        <v>28</v>
      </c>
      <c r="B40" s="35">
        <v>1198306.3999999999</v>
      </c>
      <c r="C40" s="20">
        <v>2079318.65</v>
      </c>
      <c r="D40" s="20">
        <v>954610.74</v>
      </c>
      <c r="E40" s="20">
        <v>959804.1</v>
      </c>
      <c r="F40" s="20">
        <v>963693.39</v>
      </c>
      <c r="G40" s="20">
        <v>1124324.25</v>
      </c>
      <c r="H40" s="20">
        <v>2210544.1</v>
      </c>
      <c r="I40" s="20">
        <v>1114586.95</v>
      </c>
      <c r="J40" s="20">
        <v>1948950.99</v>
      </c>
      <c r="K40" s="20">
        <v>1715994.66</v>
      </c>
      <c r="L40" s="20">
        <v>2861871.12</v>
      </c>
      <c r="M40" s="20">
        <v>1691878.19</v>
      </c>
      <c r="N40"/>
    </row>
    <row r="41" spans="1:14" ht="14.5" x14ac:dyDescent="0.35">
      <c r="A41" s="14" t="s">
        <v>29</v>
      </c>
      <c r="B41" s="35">
        <v>7467455.0899999999</v>
      </c>
      <c r="C41" s="20">
        <v>7957508.7999999998</v>
      </c>
      <c r="D41" s="20">
        <v>3335418.11</v>
      </c>
      <c r="E41" s="20">
        <v>5146525.22</v>
      </c>
      <c r="F41" s="20">
        <v>4787505.7300000004</v>
      </c>
      <c r="G41" s="20">
        <v>4031001.68</v>
      </c>
      <c r="H41" s="20">
        <v>5905502.0300000003</v>
      </c>
      <c r="I41" s="20">
        <v>5426157.0599999996</v>
      </c>
      <c r="J41" s="20">
        <v>5961228.7199999997</v>
      </c>
      <c r="K41" s="20">
        <v>5672442.9800000004</v>
      </c>
      <c r="L41" s="20">
        <v>6297310.6100000003</v>
      </c>
      <c r="M41" s="20">
        <v>6634258.6200000001</v>
      </c>
      <c r="N41"/>
    </row>
    <row r="42" spans="1:14" ht="14.5" x14ac:dyDescent="0.35">
      <c r="A42" s="14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/>
    </row>
    <row r="43" spans="1:14" ht="15" x14ac:dyDescent="0.3">
      <c r="A43" s="12" t="s">
        <v>30</v>
      </c>
      <c r="B43" s="22">
        <f t="shared" ref="B43:F43" si="21">SUM(B44:B64)</f>
        <v>16598855.068</v>
      </c>
      <c r="C43" s="22">
        <f t="shared" si="21"/>
        <v>14699063.439000001</v>
      </c>
      <c r="D43" s="22">
        <f t="shared" ref="D43:E43" si="22">SUM(D44:D64)</f>
        <v>10495620.696000002</v>
      </c>
      <c r="E43" s="22">
        <f t="shared" si="22"/>
        <v>11368927.909999995</v>
      </c>
      <c r="F43" s="22">
        <f t="shared" si="21"/>
        <v>11174795.6</v>
      </c>
      <c r="G43" s="22">
        <f t="shared" ref="G43:H43" si="23">SUM(G44:G64)</f>
        <v>11367747.170000002</v>
      </c>
      <c r="H43" s="22">
        <f t="shared" si="23"/>
        <v>12483443.4</v>
      </c>
      <c r="I43" s="22">
        <f t="shared" ref="I43:J43" si="24">SUM(I44:I64)</f>
        <v>12471576.950000001</v>
      </c>
      <c r="J43" s="22">
        <f t="shared" si="24"/>
        <v>13076580.225999996</v>
      </c>
      <c r="K43" s="22">
        <f t="shared" ref="K43" si="25">SUM(K44:K64)</f>
        <v>13242770.720000003</v>
      </c>
      <c r="L43" s="22">
        <f t="shared" ref="L43" si="26">SUM(L44:L64)</f>
        <v>13287403.259999998</v>
      </c>
      <c r="M43" s="22">
        <f t="shared" ref="M43" si="27">SUM(M44:M64)</f>
        <v>14044777.300000003</v>
      </c>
      <c r="N43" s="49"/>
    </row>
    <row r="44" spans="1:14" ht="14.5" x14ac:dyDescent="0.35">
      <c r="A44" s="14" t="s">
        <v>11</v>
      </c>
      <c r="B44" s="24">
        <v>13916549.297</v>
      </c>
      <c r="C44" s="23">
        <v>12124882.755000001</v>
      </c>
      <c r="D44" s="23">
        <v>8782445.2679999992</v>
      </c>
      <c r="E44" s="23">
        <v>9386766.6600000001</v>
      </c>
      <c r="F44" s="23">
        <v>9127246.6199999992</v>
      </c>
      <c r="G44" s="23">
        <v>9522525.9700000007</v>
      </c>
      <c r="H44" s="23">
        <v>10207708.25</v>
      </c>
      <c r="I44" s="23">
        <v>10180386.390000001</v>
      </c>
      <c r="J44" s="23">
        <v>10642790.26</v>
      </c>
      <c r="K44" s="23">
        <v>10782498.970000001</v>
      </c>
      <c r="L44" s="23">
        <v>10674542.84</v>
      </c>
      <c r="M44" s="23">
        <v>11312724.470000001</v>
      </c>
      <c r="N44"/>
    </row>
    <row r="45" spans="1:14" ht="14.5" x14ac:dyDescent="0.35">
      <c r="A45" s="14" t="s">
        <v>12</v>
      </c>
      <c r="B45" s="24">
        <v>2027.0989999999999</v>
      </c>
      <c r="C45" s="23">
        <v>1432.79</v>
      </c>
      <c r="D45" s="23">
        <v>735.24</v>
      </c>
      <c r="E45" s="23">
        <v>1044.8699999999999</v>
      </c>
      <c r="F45" s="23">
        <v>1180.23</v>
      </c>
      <c r="G45" s="23">
        <v>1664.33</v>
      </c>
      <c r="H45" s="23">
        <v>675.96</v>
      </c>
      <c r="I45" s="23">
        <v>1245.6300000000001</v>
      </c>
      <c r="J45" s="23">
        <v>1099.1679999999999</v>
      </c>
      <c r="K45" s="23">
        <v>1199.7</v>
      </c>
      <c r="L45" s="23">
        <v>2935.44</v>
      </c>
      <c r="M45" s="23">
        <v>1601.15</v>
      </c>
      <c r="N45"/>
    </row>
    <row r="46" spans="1:14" ht="14.5" x14ac:dyDescent="0.35">
      <c r="A46" s="14" t="s">
        <v>31</v>
      </c>
      <c r="B46" s="24">
        <v>211101.198</v>
      </c>
      <c r="C46" s="23">
        <v>152329.47</v>
      </c>
      <c r="D46" s="23">
        <v>48309.34</v>
      </c>
      <c r="E46" s="23">
        <v>120344.79</v>
      </c>
      <c r="F46" s="23">
        <v>48649.55</v>
      </c>
      <c r="G46" s="23">
        <v>56602.15</v>
      </c>
      <c r="H46" s="23">
        <v>128407.73</v>
      </c>
      <c r="I46" s="23">
        <v>94348.58</v>
      </c>
      <c r="J46" s="23">
        <v>88851.98</v>
      </c>
      <c r="K46" s="23">
        <v>120559.24</v>
      </c>
      <c r="L46" s="23">
        <v>54269.39</v>
      </c>
      <c r="M46" s="23">
        <v>127546.92</v>
      </c>
      <c r="N46"/>
    </row>
    <row r="47" spans="1:14" ht="14.5" x14ac:dyDescent="0.35">
      <c r="A47" s="14" t="s">
        <v>32</v>
      </c>
      <c r="B47" s="24">
        <v>89844.100999999995</v>
      </c>
      <c r="C47" s="23">
        <v>35816.203999999998</v>
      </c>
      <c r="D47" s="23">
        <v>27153.8</v>
      </c>
      <c r="E47" s="23">
        <v>59207.44</v>
      </c>
      <c r="F47" s="23">
        <v>36517.18</v>
      </c>
      <c r="G47" s="23">
        <v>32923.9</v>
      </c>
      <c r="H47" s="23">
        <v>48492.85</v>
      </c>
      <c r="I47" s="23">
        <v>44094.54</v>
      </c>
      <c r="J47" s="23">
        <v>46481.78</v>
      </c>
      <c r="K47" s="23">
        <v>47208.52</v>
      </c>
      <c r="L47" s="23">
        <v>73767.31</v>
      </c>
      <c r="M47" s="23">
        <v>57419.19</v>
      </c>
      <c r="N47"/>
    </row>
    <row r="48" spans="1:14" ht="14.5" x14ac:dyDescent="0.35">
      <c r="A48" s="14" t="s">
        <v>15</v>
      </c>
      <c r="B48" s="24">
        <v>43569.521000000001</v>
      </c>
      <c r="C48" s="23">
        <v>44956.11</v>
      </c>
      <c r="D48" s="23">
        <v>33840.230000000003</v>
      </c>
      <c r="E48" s="23">
        <v>38435.42</v>
      </c>
      <c r="F48" s="23">
        <v>35873.129999999997</v>
      </c>
      <c r="G48" s="23">
        <v>33647.67</v>
      </c>
      <c r="H48" s="23">
        <v>42945.02</v>
      </c>
      <c r="I48" s="23">
        <v>41654.39</v>
      </c>
      <c r="J48" s="23">
        <v>41680.6</v>
      </c>
      <c r="K48" s="23">
        <v>44951.01</v>
      </c>
      <c r="L48" s="23">
        <v>44956.03</v>
      </c>
      <c r="M48" s="23">
        <v>40964</v>
      </c>
      <c r="N48"/>
    </row>
    <row r="49" spans="1:14" ht="14.5" x14ac:dyDescent="0.35">
      <c r="A49" s="14" t="s">
        <v>33</v>
      </c>
      <c r="B49" s="24">
        <v>58665.152000000002</v>
      </c>
      <c r="C49" s="23">
        <v>69062.145000000004</v>
      </c>
      <c r="D49" s="23">
        <v>33829.614999999998</v>
      </c>
      <c r="E49" s="23">
        <v>55993.19</v>
      </c>
      <c r="F49" s="23">
        <v>62023.55</v>
      </c>
      <c r="G49" s="23">
        <v>36895.08</v>
      </c>
      <c r="H49" s="23">
        <v>52954.19</v>
      </c>
      <c r="I49" s="23">
        <v>56416.31</v>
      </c>
      <c r="J49" s="23">
        <v>34529.485000000001</v>
      </c>
      <c r="K49" s="23">
        <v>35811.49</v>
      </c>
      <c r="L49" s="23">
        <v>48024.02</v>
      </c>
      <c r="M49" s="23">
        <v>60047.74</v>
      </c>
      <c r="N49"/>
    </row>
    <row r="50" spans="1:14" ht="14.5" x14ac:dyDescent="0.35">
      <c r="A50" s="14" t="s">
        <v>80</v>
      </c>
      <c r="B50" s="24">
        <v>396.64</v>
      </c>
      <c r="C50" s="24">
        <v>16.48</v>
      </c>
      <c r="D50" s="24">
        <v>56.52</v>
      </c>
      <c r="E50" s="24">
        <v>2593.35</v>
      </c>
      <c r="F50" s="24">
        <v>107.04</v>
      </c>
      <c r="G50" s="24">
        <v>588.77</v>
      </c>
      <c r="H50" s="24">
        <v>3184.27</v>
      </c>
      <c r="I50" s="24">
        <v>489.5</v>
      </c>
      <c r="J50" s="24">
        <v>1227.76</v>
      </c>
      <c r="K50" s="24">
        <v>87.75</v>
      </c>
      <c r="L50" s="24">
        <v>260.58</v>
      </c>
      <c r="M50" s="24">
        <v>578.64</v>
      </c>
      <c r="N50"/>
    </row>
    <row r="51" spans="1:14" ht="14.5" x14ac:dyDescent="0.25">
      <c r="A51" s="14" t="s">
        <v>16</v>
      </c>
      <c r="B51" s="24">
        <v>80950.572</v>
      </c>
      <c r="C51" s="23">
        <v>73714.577000000005</v>
      </c>
      <c r="D51" s="23">
        <v>55482.853999999999</v>
      </c>
      <c r="E51" s="23">
        <v>59969.45</v>
      </c>
      <c r="F51" s="23">
        <v>67350.3</v>
      </c>
      <c r="G51" s="23">
        <v>59486.78</v>
      </c>
      <c r="H51" s="23">
        <v>58792.7</v>
      </c>
      <c r="I51" s="23">
        <v>71583.48</v>
      </c>
      <c r="J51" s="23">
        <v>52872.989000000001</v>
      </c>
      <c r="K51" s="23">
        <v>60651.64</v>
      </c>
      <c r="L51" s="23">
        <v>68035.31</v>
      </c>
      <c r="M51" s="23">
        <v>61821.89</v>
      </c>
      <c r="N51" s="49"/>
    </row>
    <row r="52" spans="1:14" ht="15.5" x14ac:dyDescent="0.35">
      <c r="A52" s="14" t="s">
        <v>17</v>
      </c>
      <c r="B52" s="24">
        <v>140502.91399999999</v>
      </c>
      <c r="C52" s="23">
        <v>133413.535</v>
      </c>
      <c r="D52" s="23">
        <v>122326.283</v>
      </c>
      <c r="E52" s="23">
        <v>153864.69</v>
      </c>
      <c r="F52" s="23">
        <v>121713.63</v>
      </c>
      <c r="G52" s="23">
        <v>105759.33</v>
      </c>
      <c r="H52" s="23">
        <v>134914.57</v>
      </c>
      <c r="I52" s="23">
        <v>162115.9</v>
      </c>
      <c r="J52" s="23">
        <v>194314.84</v>
      </c>
      <c r="K52" s="23">
        <v>161599.23000000001</v>
      </c>
      <c r="L52" s="23">
        <v>181132.19</v>
      </c>
      <c r="M52" s="23">
        <v>166439.45000000001</v>
      </c>
      <c r="N52"/>
    </row>
    <row r="53" spans="1:14" ht="14.5" x14ac:dyDescent="0.25">
      <c r="A53" s="14" t="s">
        <v>18</v>
      </c>
      <c r="B53" s="24">
        <v>689.25</v>
      </c>
      <c r="C53" s="23">
        <v>629.63</v>
      </c>
      <c r="D53" s="23">
        <v>1007.12</v>
      </c>
      <c r="E53" s="23">
        <v>986.7</v>
      </c>
      <c r="F53" s="23">
        <v>610.9</v>
      </c>
      <c r="G53" s="23">
        <v>459.73</v>
      </c>
      <c r="H53" s="23">
        <v>679.44</v>
      </c>
      <c r="I53" s="23">
        <v>692</v>
      </c>
      <c r="J53" s="23">
        <v>1165.405</v>
      </c>
      <c r="K53" s="23">
        <v>1079.77</v>
      </c>
      <c r="L53" s="23">
        <v>1336.29</v>
      </c>
      <c r="M53" s="23">
        <v>932.42</v>
      </c>
      <c r="N53" s="49"/>
    </row>
    <row r="54" spans="1:14" ht="14.5" x14ac:dyDescent="0.35">
      <c r="A54" s="14" t="s">
        <v>19</v>
      </c>
      <c r="B54" s="24">
        <v>205460.7</v>
      </c>
      <c r="C54" s="23">
        <v>26989.91</v>
      </c>
      <c r="D54" s="23">
        <v>28941.525000000001</v>
      </c>
      <c r="E54" s="23">
        <v>25297.8</v>
      </c>
      <c r="F54" s="23">
        <v>35454.019999999997</v>
      </c>
      <c r="G54" s="23">
        <v>28791.19</v>
      </c>
      <c r="H54" s="23">
        <v>46854.77</v>
      </c>
      <c r="I54" s="23">
        <v>44512.57</v>
      </c>
      <c r="J54" s="23">
        <v>53544.959999999999</v>
      </c>
      <c r="K54" s="23">
        <v>56775.38</v>
      </c>
      <c r="L54" s="23">
        <v>33323.1</v>
      </c>
      <c r="M54" s="23">
        <v>85108</v>
      </c>
      <c r="N54"/>
    </row>
    <row r="55" spans="1:14" ht="14.5" x14ac:dyDescent="0.35">
      <c r="A55" s="14" t="s">
        <v>20</v>
      </c>
      <c r="B55" s="24">
        <v>61738.69</v>
      </c>
      <c r="C55" s="23">
        <v>73445.64</v>
      </c>
      <c r="D55" s="23">
        <v>62638.559999999998</v>
      </c>
      <c r="E55" s="23">
        <v>73779.539999999994</v>
      </c>
      <c r="F55" s="23">
        <v>67757.03</v>
      </c>
      <c r="G55" s="23">
        <v>82791.67</v>
      </c>
      <c r="H55" s="23">
        <v>64085.41</v>
      </c>
      <c r="I55" s="23">
        <v>66781.37</v>
      </c>
      <c r="J55" s="23">
        <v>55055.65</v>
      </c>
      <c r="K55" s="23">
        <v>77601.98</v>
      </c>
      <c r="L55" s="23">
        <v>61336.22</v>
      </c>
      <c r="M55" s="23">
        <v>83072.09</v>
      </c>
      <c r="N55"/>
    </row>
    <row r="56" spans="1:14" ht="14.5" x14ac:dyDescent="0.35">
      <c r="A56" s="14" t="s">
        <v>21</v>
      </c>
      <c r="B56" s="24">
        <v>19133.994999999999</v>
      </c>
      <c r="C56" s="23">
        <v>12803.82</v>
      </c>
      <c r="D56" s="23">
        <v>10498.4</v>
      </c>
      <c r="E56" s="23">
        <v>9593.7000000000007</v>
      </c>
      <c r="F56" s="23">
        <v>13222.36</v>
      </c>
      <c r="G56" s="23">
        <v>11695.89</v>
      </c>
      <c r="H56" s="23">
        <v>15149.66</v>
      </c>
      <c r="I56" s="23">
        <v>13855.36</v>
      </c>
      <c r="J56" s="23">
        <v>15650.49</v>
      </c>
      <c r="K56" s="23">
        <v>11830.93</v>
      </c>
      <c r="L56" s="23">
        <v>9949.02</v>
      </c>
      <c r="M56" s="23">
        <v>19400.759999999998</v>
      </c>
      <c r="N56"/>
    </row>
    <row r="57" spans="1:14" ht="14.5" x14ac:dyDescent="0.35">
      <c r="A57" s="14" t="s">
        <v>22</v>
      </c>
      <c r="B57" s="24">
        <v>25115.91</v>
      </c>
      <c r="C57" s="23">
        <v>6522.32</v>
      </c>
      <c r="D57" s="23">
        <v>948.43</v>
      </c>
      <c r="E57" s="23">
        <v>1113.0999999999999</v>
      </c>
      <c r="F57" s="23">
        <v>55.34</v>
      </c>
      <c r="G57" s="23">
        <v>21.39</v>
      </c>
      <c r="H57" s="23">
        <v>8.94</v>
      </c>
      <c r="I57" s="23">
        <v>12.24</v>
      </c>
      <c r="J57" s="23">
        <v>38.76</v>
      </c>
      <c r="K57" s="23">
        <v>8.16</v>
      </c>
      <c r="L57" s="23">
        <v>796.01</v>
      </c>
      <c r="M57" s="23">
        <v>1061.44</v>
      </c>
      <c r="N57"/>
    </row>
    <row r="58" spans="1:14" ht="15.5" x14ac:dyDescent="0.35">
      <c r="A58" s="14" t="s">
        <v>23</v>
      </c>
      <c r="B58" s="24">
        <v>113177.29</v>
      </c>
      <c r="C58" s="23">
        <v>133518.70000000001</v>
      </c>
      <c r="D58" s="23">
        <v>102254.25</v>
      </c>
      <c r="E58" s="23">
        <v>91203.01</v>
      </c>
      <c r="F58" s="23">
        <v>111719.9</v>
      </c>
      <c r="G58" s="23">
        <v>102648.4</v>
      </c>
      <c r="H58" s="23">
        <v>122162.72</v>
      </c>
      <c r="I58" s="23">
        <v>132210.17000000001</v>
      </c>
      <c r="J58" s="23">
        <v>144568.39499999999</v>
      </c>
      <c r="K58" s="23">
        <v>129523.9</v>
      </c>
      <c r="L58" s="23">
        <v>147570.98000000001</v>
      </c>
      <c r="M58" s="23">
        <v>161541.96</v>
      </c>
      <c r="N58"/>
    </row>
    <row r="59" spans="1:14" ht="15.5" x14ac:dyDescent="0.35">
      <c r="A59" s="14" t="s">
        <v>24</v>
      </c>
      <c r="B59" s="24">
        <v>902937.9</v>
      </c>
      <c r="C59" s="23">
        <v>754562.1</v>
      </c>
      <c r="D59" s="23">
        <v>651310.57999999996</v>
      </c>
      <c r="E59" s="23">
        <v>680712.98</v>
      </c>
      <c r="F59" s="23">
        <v>758044.77</v>
      </c>
      <c r="G59" s="23">
        <v>675669.55</v>
      </c>
      <c r="H59" s="23">
        <v>759500.76</v>
      </c>
      <c r="I59" s="23">
        <v>813601.8</v>
      </c>
      <c r="J59" s="23">
        <v>888113.23800000001</v>
      </c>
      <c r="K59" s="23">
        <v>845659.27</v>
      </c>
      <c r="L59" s="23">
        <v>949758.53</v>
      </c>
      <c r="M59" s="23">
        <v>984660.15</v>
      </c>
      <c r="N59"/>
    </row>
    <row r="60" spans="1:14" ht="14.5" x14ac:dyDescent="0.35">
      <c r="A60" s="14" t="s">
        <v>25</v>
      </c>
      <c r="B60" s="24">
        <v>468092.12699999998</v>
      </c>
      <c r="C60" s="23">
        <v>742600.10600000003</v>
      </c>
      <c r="D60" s="23">
        <v>376542.18099999998</v>
      </c>
      <c r="E60" s="23">
        <v>417312.86</v>
      </c>
      <c r="F60" s="23">
        <v>509045.4</v>
      </c>
      <c r="G60" s="23">
        <v>435023.34</v>
      </c>
      <c r="H60" s="23">
        <v>457468.13</v>
      </c>
      <c r="I60" s="23">
        <v>544271.13</v>
      </c>
      <c r="J60" s="23">
        <v>517994.16499999998</v>
      </c>
      <c r="K60" s="23">
        <v>612874.99</v>
      </c>
      <c r="L60" s="23">
        <v>505825.07</v>
      </c>
      <c r="M60" s="23">
        <v>596240.52</v>
      </c>
      <c r="N60"/>
    </row>
    <row r="61" spans="1:14" ht="14.5" x14ac:dyDescent="0.35">
      <c r="A61" s="14" t="s">
        <v>26</v>
      </c>
      <c r="B61" s="24">
        <v>1800</v>
      </c>
      <c r="C61" s="23">
        <v>2608</v>
      </c>
      <c r="D61" s="23">
        <v>3277</v>
      </c>
      <c r="E61" s="23">
        <v>4825.67</v>
      </c>
      <c r="F61" s="23">
        <v>4756.5</v>
      </c>
      <c r="G61" s="23">
        <v>3002</v>
      </c>
      <c r="H61" s="23">
        <v>3009.65</v>
      </c>
      <c r="I61" s="23">
        <v>3600</v>
      </c>
      <c r="J61" s="23">
        <v>2430</v>
      </c>
      <c r="K61" s="23">
        <v>2871.5</v>
      </c>
      <c r="L61" s="23">
        <v>3140</v>
      </c>
      <c r="M61" s="23">
        <v>3024.75</v>
      </c>
      <c r="N61"/>
    </row>
    <row r="62" spans="1:14" ht="15.5" x14ac:dyDescent="0.35">
      <c r="A62" s="14" t="s">
        <v>27</v>
      </c>
      <c r="B62" s="24">
        <v>5169.3500000000004</v>
      </c>
      <c r="C62" s="23">
        <v>2941</v>
      </c>
      <c r="D62" s="23">
        <v>3629.65</v>
      </c>
      <c r="E62" s="23">
        <v>4067.05</v>
      </c>
      <c r="F62" s="23">
        <v>3515.95</v>
      </c>
      <c r="G62" s="23">
        <v>2242.5</v>
      </c>
      <c r="H62" s="23">
        <v>3110</v>
      </c>
      <c r="I62" s="23">
        <v>3675.37</v>
      </c>
      <c r="J62" s="23">
        <v>3823.62</v>
      </c>
      <c r="K62" s="23">
        <v>4567.6400000000003</v>
      </c>
      <c r="L62" s="23">
        <v>4874</v>
      </c>
      <c r="M62" s="23">
        <v>3515.81</v>
      </c>
      <c r="N62"/>
    </row>
    <row r="63" spans="1:14" ht="14.5" x14ac:dyDescent="0.35">
      <c r="A63" s="14" t="s">
        <v>28</v>
      </c>
      <c r="B63" s="24">
        <v>34905.195</v>
      </c>
      <c r="C63" s="23">
        <v>84891.595000000001</v>
      </c>
      <c r="D63" s="23">
        <v>56893.14</v>
      </c>
      <c r="E63" s="23">
        <v>36937.08</v>
      </c>
      <c r="F63" s="23">
        <v>35792.17</v>
      </c>
      <c r="G63" s="23">
        <v>62353.1</v>
      </c>
      <c r="H63" s="23">
        <v>167819.83</v>
      </c>
      <c r="I63" s="23">
        <v>47977.85</v>
      </c>
      <c r="J63" s="23">
        <v>122524.719</v>
      </c>
      <c r="K63" s="23">
        <v>86726.080000000002</v>
      </c>
      <c r="L63" s="23">
        <v>239411.24</v>
      </c>
      <c r="M63" s="23">
        <v>90463.32</v>
      </c>
      <c r="N63"/>
    </row>
    <row r="64" spans="1:14" ht="14.5" x14ac:dyDescent="0.35">
      <c r="A64" s="14" t="s">
        <v>29</v>
      </c>
      <c r="B64" s="24">
        <v>217028.16699999999</v>
      </c>
      <c r="C64" s="23">
        <v>221926.552</v>
      </c>
      <c r="D64" s="23">
        <v>93500.71</v>
      </c>
      <c r="E64" s="23">
        <v>144878.56</v>
      </c>
      <c r="F64" s="23">
        <v>134160.03</v>
      </c>
      <c r="G64" s="23">
        <v>112954.43</v>
      </c>
      <c r="H64" s="23">
        <v>165518.54999999999</v>
      </c>
      <c r="I64" s="23">
        <v>148052.37</v>
      </c>
      <c r="J64" s="23">
        <v>167821.962</v>
      </c>
      <c r="K64" s="23">
        <v>158683.57</v>
      </c>
      <c r="L64" s="23">
        <v>182159.69</v>
      </c>
      <c r="M64" s="23">
        <v>186612.63</v>
      </c>
      <c r="N64"/>
    </row>
    <row r="65" spans="1:14" ht="14.5" x14ac:dyDescent="0.35">
      <c r="A65" s="14"/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/>
    </row>
    <row r="66" spans="1:14" ht="14.5" x14ac:dyDescent="0.35">
      <c r="A66" s="14"/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/>
    </row>
    <row r="67" spans="1:14" ht="15" x14ac:dyDescent="0.3">
      <c r="A67" s="12" t="s">
        <v>34</v>
      </c>
      <c r="B67" s="19">
        <f t="shared" ref="B67:F67" si="28">SUM(B68:B76)</f>
        <v>70148526.399999991</v>
      </c>
      <c r="C67" s="19">
        <f t="shared" si="28"/>
        <v>208015106.56</v>
      </c>
      <c r="D67" s="19">
        <f t="shared" ref="D67:E67" si="29">SUM(D68:D76)</f>
        <v>22970650.43</v>
      </c>
      <c r="E67" s="19">
        <f t="shared" si="29"/>
        <v>33730876.730000004</v>
      </c>
      <c r="F67" s="19">
        <f t="shared" si="28"/>
        <v>72452967.150000006</v>
      </c>
      <c r="G67" s="19">
        <f t="shared" ref="G67:H67" si="30">SUM(G68:G76)</f>
        <v>85311598.890000001</v>
      </c>
      <c r="H67" s="19">
        <f t="shared" si="30"/>
        <v>90907258.489999995</v>
      </c>
      <c r="I67" s="19">
        <f t="shared" ref="I67:J67" si="31">SUM(I68:I76)</f>
        <v>101032463.18000001</v>
      </c>
      <c r="J67" s="19">
        <f t="shared" si="31"/>
        <v>104691497.84999998</v>
      </c>
      <c r="K67" s="19">
        <f t="shared" ref="K67" si="32">SUM(K68:K76)</f>
        <v>86166628.279999986</v>
      </c>
      <c r="L67" s="19">
        <f t="shared" ref="L67" si="33">SUM(L68:L76)</f>
        <v>100999531.42</v>
      </c>
      <c r="M67" s="19">
        <f t="shared" ref="M67" si="34">SUM(M68:M76)</f>
        <v>105192575.38000001</v>
      </c>
      <c r="N67" s="49"/>
    </row>
    <row r="68" spans="1:14" ht="14.5" x14ac:dyDescent="0.35">
      <c r="A68" s="14" t="s">
        <v>35</v>
      </c>
      <c r="B68" s="35">
        <v>2580681.6</v>
      </c>
      <c r="C68" s="20">
        <v>516650.4</v>
      </c>
      <c r="D68" s="20">
        <v>124588.8</v>
      </c>
      <c r="E68" s="20">
        <v>241925.18</v>
      </c>
      <c r="F68" s="20">
        <v>422150.40000000002</v>
      </c>
      <c r="G68" s="20">
        <v>108259.2</v>
      </c>
      <c r="H68" s="20">
        <v>348667.23</v>
      </c>
      <c r="I68" s="20">
        <v>367642.8</v>
      </c>
      <c r="J68" s="20">
        <v>93788.98</v>
      </c>
      <c r="K68" s="20">
        <v>382839.88</v>
      </c>
      <c r="L68" s="20">
        <v>317822.40000000002</v>
      </c>
      <c r="M68" s="20">
        <v>152730.9</v>
      </c>
      <c r="N68"/>
    </row>
    <row r="69" spans="1:14" ht="14.5" x14ac:dyDescent="0.35">
      <c r="A69" s="14" t="s">
        <v>36</v>
      </c>
      <c r="B69" s="35">
        <v>156189.6</v>
      </c>
      <c r="C69" s="20">
        <v>124951.67999999999</v>
      </c>
      <c r="D69" s="20">
        <v>182185.57</v>
      </c>
      <c r="E69" s="20">
        <v>145121.76</v>
      </c>
      <c r="F69" s="20">
        <v>150655.67999999999</v>
      </c>
      <c r="G69" s="20">
        <v>145121.76</v>
      </c>
      <c r="H69" s="20">
        <v>214915.68</v>
      </c>
      <c r="I69" s="20">
        <v>115426.08</v>
      </c>
      <c r="J69" s="20">
        <v>154344.95999999999</v>
      </c>
      <c r="K69" s="20">
        <v>235645.2</v>
      </c>
      <c r="L69" s="20">
        <v>150655.67999999999</v>
      </c>
      <c r="M69" s="20">
        <v>161723.51999999999</v>
      </c>
      <c r="N69"/>
    </row>
    <row r="70" spans="1:14" ht="15.5" x14ac:dyDescent="0.35">
      <c r="A70" s="14" t="s">
        <v>37</v>
      </c>
      <c r="B70" s="35">
        <v>66674946.100000001</v>
      </c>
      <c r="C70" s="20">
        <v>206787804.05000001</v>
      </c>
      <c r="D70" s="20">
        <v>22121786.68</v>
      </c>
      <c r="E70" s="20">
        <v>32569167.890000001</v>
      </c>
      <c r="F70" s="20">
        <v>71211881.810000002</v>
      </c>
      <c r="G70" s="20">
        <v>84516197.299999997</v>
      </c>
      <c r="H70" s="20">
        <v>89501066.019999996</v>
      </c>
      <c r="I70" s="20">
        <v>99902955.810000002</v>
      </c>
      <c r="J70" s="20">
        <v>103898194.56999999</v>
      </c>
      <c r="K70" s="20">
        <v>84900927.859999999</v>
      </c>
      <c r="L70" s="20">
        <v>99779566.210000008</v>
      </c>
      <c r="M70" s="20">
        <v>104201639.81</v>
      </c>
      <c r="N70"/>
    </row>
    <row r="71" spans="1:14" ht="15.5" x14ac:dyDescent="0.35">
      <c r="A71" s="14" t="s">
        <v>38</v>
      </c>
      <c r="B71" s="35">
        <v>355868.3</v>
      </c>
      <c r="C71" s="20">
        <v>335005.88</v>
      </c>
      <c r="D71" s="20">
        <v>392449.07</v>
      </c>
      <c r="E71" s="20">
        <v>390981.82</v>
      </c>
      <c r="F71" s="20">
        <v>278063.55</v>
      </c>
      <c r="G71" s="20">
        <v>303858.83</v>
      </c>
      <c r="H71" s="20">
        <v>334654.58</v>
      </c>
      <c r="I71" s="20">
        <v>333966.26</v>
      </c>
      <c r="J71" s="20">
        <v>195460.83</v>
      </c>
      <c r="K71" s="20">
        <v>354295.07</v>
      </c>
      <c r="L71" s="20">
        <v>324087.8</v>
      </c>
      <c r="M71" s="20">
        <v>309946.45</v>
      </c>
      <c r="N71"/>
    </row>
    <row r="72" spans="1:14" ht="14.5" x14ac:dyDescent="0.25">
      <c r="A72" s="14" t="s">
        <v>39</v>
      </c>
      <c r="B72" s="35">
        <v>0</v>
      </c>
      <c r="C72" s="20">
        <v>0</v>
      </c>
      <c r="D72" s="20">
        <v>0</v>
      </c>
      <c r="E72" s="20">
        <v>0</v>
      </c>
      <c r="F72" s="20">
        <v>0</v>
      </c>
      <c r="G72" s="20">
        <v>559.72</v>
      </c>
      <c r="H72" s="20">
        <v>0</v>
      </c>
      <c r="I72" s="20">
        <v>111.5</v>
      </c>
      <c r="J72" s="20">
        <v>446</v>
      </c>
      <c r="K72" s="20">
        <v>602.1</v>
      </c>
      <c r="L72" s="20">
        <v>0</v>
      </c>
      <c r="M72" s="20">
        <v>0</v>
      </c>
      <c r="N72" s="49"/>
    </row>
    <row r="73" spans="1:14" ht="14.5" x14ac:dyDescent="0.25">
      <c r="A73" s="14" t="s">
        <v>40</v>
      </c>
      <c r="B73" s="35">
        <v>363250.56</v>
      </c>
      <c r="C73" s="20">
        <v>235828.87</v>
      </c>
      <c r="D73" s="20">
        <v>131972.39000000001</v>
      </c>
      <c r="E73" s="20">
        <v>367879.91</v>
      </c>
      <c r="F73" s="20">
        <v>384186.51</v>
      </c>
      <c r="G73" s="20">
        <v>217840.38999999998</v>
      </c>
      <c r="H73" s="20">
        <v>487453.98</v>
      </c>
      <c r="I73" s="20">
        <v>303379.55</v>
      </c>
      <c r="J73" s="20">
        <v>325465.53000000003</v>
      </c>
      <c r="K73" s="20">
        <v>275698.55</v>
      </c>
      <c r="L73" s="20">
        <v>413167.04</v>
      </c>
      <c r="M73" s="20">
        <v>352311.76</v>
      </c>
      <c r="N73" s="49"/>
    </row>
    <row r="74" spans="1:14" ht="15.5" x14ac:dyDescent="0.35">
      <c r="A74" s="14" t="s">
        <v>41</v>
      </c>
      <c r="B74" s="35">
        <v>0</v>
      </c>
      <c r="C74" s="20">
        <v>11431.48</v>
      </c>
      <c r="D74" s="20">
        <v>1188.22</v>
      </c>
      <c r="E74" s="20">
        <v>2405.4499999999998</v>
      </c>
      <c r="F74" s="20">
        <f>4950.54+552.38</f>
        <v>5502.92</v>
      </c>
      <c r="G74" s="20">
        <v>2731.18</v>
      </c>
      <c r="H74" s="20">
        <v>410.48</v>
      </c>
      <c r="I74" s="20">
        <v>244.04</v>
      </c>
      <c r="J74" s="20">
        <v>1158.02</v>
      </c>
      <c r="K74" s="20">
        <f>695.99+366.43</f>
        <v>1062.42</v>
      </c>
      <c r="L74" s="20">
        <v>2437.8200000000002</v>
      </c>
      <c r="M74" s="20">
        <v>0</v>
      </c>
      <c r="N74"/>
    </row>
    <row r="75" spans="1:14" ht="14.5" x14ac:dyDescent="0.35">
      <c r="A75" s="14" t="s">
        <v>42</v>
      </c>
      <c r="B75" s="35">
        <v>0</v>
      </c>
      <c r="C75" s="20">
        <v>0</v>
      </c>
      <c r="D75" s="20">
        <v>0</v>
      </c>
      <c r="E75" s="20">
        <v>0</v>
      </c>
      <c r="F75" s="20">
        <v>0</v>
      </c>
      <c r="G75" s="20">
        <v>0</v>
      </c>
      <c r="H75" s="20">
        <v>0</v>
      </c>
      <c r="I75" s="20">
        <v>0</v>
      </c>
      <c r="J75" s="20">
        <v>0</v>
      </c>
      <c r="K75" s="20">
        <v>0</v>
      </c>
      <c r="L75" s="20">
        <v>0</v>
      </c>
      <c r="M75" s="20">
        <v>0</v>
      </c>
      <c r="N75"/>
    </row>
    <row r="76" spans="1:14" ht="14.5" x14ac:dyDescent="0.35">
      <c r="A76" s="14" t="s">
        <v>43</v>
      </c>
      <c r="B76" s="35">
        <v>17590.240000000002</v>
      </c>
      <c r="C76" s="20">
        <v>3434.2</v>
      </c>
      <c r="D76" s="20">
        <v>16479.7</v>
      </c>
      <c r="E76" s="20">
        <v>13394.72</v>
      </c>
      <c r="F76" s="20">
        <v>526.28</v>
      </c>
      <c r="G76" s="20">
        <v>17030.510000000002</v>
      </c>
      <c r="H76" s="20">
        <v>20090.52</v>
      </c>
      <c r="I76" s="20">
        <v>8737.14</v>
      </c>
      <c r="J76" s="20">
        <v>22638.959999999999</v>
      </c>
      <c r="K76" s="20">
        <v>15557.2</v>
      </c>
      <c r="L76" s="20">
        <v>11794.470000000001</v>
      </c>
      <c r="M76" s="20">
        <v>14222.94</v>
      </c>
      <c r="N76"/>
    </row>
    <row r="77" spans="1:14" ht="14.5" x14ac:dyDescent="0.35">
      <c r="A77" s="14"/>
      <c r="B77" s="44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/>
    </row>
    <row r="78" spans="1:14" ht="15" x14ac:dyDescent="0.3">
      <c r="A78" s="12" t="s">
        <v>44</v>
      </c>
      <c r="B78" s="22">
        <f t="shared" ref="B78" si="35">SUM(B79:B87)</f>
        <v>144539.31200000001</v>
      </c>
      <c r="C78" s="22">
        <f t="shared" ref="C78:I78" si="36">SUM(C79:C87)</f>
        <v>426042.99100000004</v>
      </c>
      <c r="D78" s="22">
        <f t="shared" si="36"/>
        <v>49855.080999999998</v>
      </c>
      <c r="E78" s="22">
        <f t="shared" si="36"/>
        <v>74207.989999999976</v>
      </c>
      <c r="F78" s="22">
        <f t="shared" si="36"/>
        <v>147912.48999999996</v>
      </c>
      <c r="G78" s="22">
        <f t="shared" si="36"/>
        <v>173934.63799999998</v>
      </c>
      <c r="H78" s="22">
        <f t="shared" si="36"/>
        <v>185497.33</v>
      </c>
      <c r="I78" s="22">
        <f t="shared" si="36"/>
        <v>206063.1</v>
      </c>
      <c r="J78" s="22">
        <f t="shared" ref="J78:K78" si="37">SUM(J79:J87)</f>
        <v>213374.56999999998</v>
      </c>
      <c r="K78" s="22">
        <f t="shared" si="37"/>
        <v>175868.61000000004</v>
      </c>
      <c r="L78" s="22">
        <f t="shared" ref="L78" si="38">SUM(L79:L87)</f>
        <v>205989.22999999998</v>
      </c>
      <c r="M78" s="22">
        <f t="shared" ref="M78" si="39">SUM(M79:M87)</f>
        <v>214432.23000000004</v>
      </c>
      <c r="N78" s="49"/>
    </row>
    <row r="79" spans="1:14" ht="14.5" x14ac:dyDescent="0.35">
      <c r="A79" s="14" t="s">
        <v>35</v>
      </c>
      <c r="B79" s="79">
        <v>6827.2</v>
      </c>
      <c r="C79" s="79">
        <v>1366.8</v>
      </c>
      <c r="D79" s="79">
        <v>329.6</v>
      </c>
      <c r="E79" s="79">
        <v>640.01</v>
      </c>
      <c r="F79" s="79">
        <v>1116.8</v>
      </c>
      <c r="G79" s="79">
        <v>286.39999999999998</v>
      </c>
      <c r="H79" s="79">
        <v>922.4</v>
      </c>
      <c r="I79" s="79">
        <v>972.6</v>
      </c>
      <c r="J79" s="79">
        <v>248.12</v>
      </c>
      <c r="K79" s="79">
        <v>1012.8</v>
      </c>
      <c r="L79" s="79">
        <v>840.8</v>
      </c>
      <c r="M79" s="79">
        <v>404.05</v>
      </c>
      <c r="N79"/>
    </row>
    <row r="80" spans="1:14" ht="14.5" x14ac:dyDescent="0.35">
      <c r="A80" s="14" t="s">
        <v>36</v>
      </c>
      <c r="B80" s="79">
        <v>413.2</v>
      </c>
      <c r="C80" s="80">
        <v>330.56</v>
      </c>
      <c r="D80" s="80">
        <v>481.97</v>
      </c>
      <c r="E80" s="80">
        <v>383.92</v>
      </c>
      <c r="F80" s="80">
        <v>398.56</v>
      </c>
      <c r="G80" s="80">
        <v>383.92</v>
      </c>
      <c r="H80" s="80">
        <v>568.55999999999995</v>
      </c>
      <c r="I80" s="80">
        <v>305.36</v>
      </c>
      <c r="J80" s="80">
        <v>408.32</v>
      </c>
      <c r="K80" s="80">
        <v>623.4</v>
      </c>
      <c r="L80" s="80">
        <v>398.56</v>
      </c>
      <c r="M80" s="80">
        <v>427.84</v>
      </c>
      <c r="N80"/>
    </row>
    <row r="81" spans="1:14" ht="15.5" x14ac:dyDescent="0.35">
      <c r="A81" s="14" t="s">
        <v>37</v>
      </c>
      <c r="B81" s="79">
        <v>135793.894</v>
      </c>
      <c r="C81" s="80">
        <v>421159.72600000002</v>
      </c>
      <c r="D81" s="80">
        <v>45056.957999999999</v>
      </c>
      <c r="E81" s="80">
        <v>66333.62</v>
      </c>
      <c r="F81" s="80">
        <v>145036.12</v>
      </c>
      <c r="G81" s="80">
        <v>172159.405</v>
      </c>
      <c r="H81" s="80">
        <v>182286.14</v>
      </c>
      <c r="I81" s="80">
        <v>203466.85</v>
      </c>
      <c r="J81" s="80">
        <v>211603.06</v>
      </c>
      <c r="K81" s="80">
        <v>172911.48</v>
      </c>
      <c r="L81" s="80">
        <v>203216.91899999999</v>
      </c>
      <c r="M81" s="80">
        <v>212220.41</v>
      </c>
      <c r="N81"/>
    </row>
    <row r="82" spans="1:14" ht="15.5" x14ac:dyDescent="0.35">
      <c r="A82" s="14" t="s">
        <v>38</v>
      </c>
      <c r="B82" s="79">
        <v>725.76</v>
      </c>
      <c r="C82" s="80">
        <v>2674.62</v>
      </c>
      <c r="D82" s="80">
        <v>3678.4</v>
      </c>
      <c r="E82" s="80">
        <v>5830.5</v>
      </c>
      <c r="F82" s="80">
        <v>566.16</v>
      </c>
      <c r="G82" s="80">
        <v>616.61</v>
      </c>
      <c r="H82" s="80">
        <v>681.56</v>
      </c>
      <c r="I82" s="80">
        <v>680.07</v>
      </c>
      <c r="J82" s="80">
        <v>398.09</v>
      </c>
      <c r="K82" s="80">
        <v>721.03</v>
      </c>
      <c r="L82" s="80">
        <v>660.06</v>
      </c>
      <c r="M82" s="80">
        <v>630.5</v>
      </c>
      <c r="N82"/>
    </row>
    <row r="83" spans="1:14" ht="14.5" x14ac:dyDescent="0.25">
      <c r="A83" s="14" t="s">
        <v>39</v>
      </c>
      <c r="B83" s="79">
        <v>0</v>
      </c>
      <c r="C83" s="80">
        <v>0</v>
      </c>
      <c r="D83" s="80">
        <v>0</v>
      </c>
      <c r="E83" s="80">
        <v>0</v>
      </c>
      <c r="F83" s="80">
        <v>0</v>
      </c>
      <c r="G83" s="80">
        <v>0.90700000000000003</v>
      </c>
      <c r="H83" s="80">
        <v>0</v>
      </c>
      <c r="I83" s="80">
        <v>0.25</v>
      </c>
      <c r="J83" s="80">
        <v>1</v>
      </c>
      <c r="K83" s="80">
        <v>1.35</v>
      </c>
      <c r="L83" s="80">
        <v>0</v>
      </c>
      <c r="M83" s="80">
        <v>0</v>
      </c>
      <c r="N83" s="49"/>
    </row>
    <row r="84" spans="1:14" ht="14.5" x14ac:dyDescent="0.25">
      <c r="A84" s="14" t="s">
        <v>40</v>
      </c>
      <c r="B84" s="79">
        <v>739.81799999999998</v>
      </c>
      <c r="C84" s="80">
        <v>480.303</v>
      </c>
      <c r="D84" s="80">
        <v>268.78300000000002</v>
      </c>
      <c r="E84" s="80">
        <v>985.01</v>
      </c>
      <c r="F84" s="80">
        <v>782.46</v>
      </c>
      <c r="G84" s="80">
        <v>443.64800000000002</v>
      </c>
      <c r="H84" s="80">
        <v>992.78</v>
      </c>
      <c r="I84" s="80">
        <v>617.88</v>
      </c>
      <c r="J84" s="80">
        <v>662.86</v>
      </c>
      <c r="K84" s="80">
        <v>561.5</v>
      </c>
      <c r="L84" s="80">
        <v>841.48099999999999</v>
      </c>
      <c r="M84" s="80">
        <v>717.54</v>
      </c>
      <c r="N84" s="49"/>
    </row>
    <row r="85" spans="1:14" ht="15.5" x14ac:dyDescent="0.35">
      <c r="A85" s="14" t="s">
        <v>41</v>
      </c>
      <c r="B85" s="79">
        <v>0</v>
      </c>
      <c r="C85" s="80">
        <v>23.282</v>
      </c>
      <c r="D85" s="80">
        <v>2.42</v>
      </c>
      <c r="E85" s="80">
        <v>4.9000000000000004</v>
      </c>
      <c r="F85" s="80">
        <f>10.08+1.13</f>
        <v>11.21</v>
      </c>
      <c r="G85" s="80">
        <v>5.5629999999999997</v>
      </c>
      <c r="H85" s="80">
        <v>0.84</v>
      </c>
      <c r="I85" s="80">
        <v>0.5</v>
      </c>
      <c r="J85" s="80">
        <v>2.36</v>
      </c>
      <c r="K85" s="80">
        <f>1.42+0.75</f>
        <v>2.17</v>
      </c>
      <c r="L85" s="80">
        <v>4.9649999999999999</v>
      </c>
      <c r="M85" s="80">
        <v>0</v>
      </c>
      <c r="N85"/>
    </row>
    <row r="86" spans="1:14" ht="14.5" x14ac:dyDescent="0.35">
      <c r="A86" s="14" t="s">
        <v>42</v>
      </c>
      <c r="B86" s="79">
        <v>0</v>
      </c>
      <c r="C86" s="80">
        <v>0</v>
      </c>
      <c r="D86" s="80">
        <v>0</v>
      </c>
      <c r="E86" s="80">
        <v>0</v>
      </c>
      <c r="F86" s="80">
        <v>0</v>
      </c>
      <c r="G86" s="80">
        <v>0</v>
      </c>
      <c r="H86" s="80">
        <v>0</v>
      </c>
      <c r="I86" s="80">
        <v>0</v>
      </c>
      <c r="J86" s="80">
        <v>0</v>
      </c>
      <c r="K86" s="80">
        <v>0</v>
      </c>
      <c r="L86" s="80">
        <v>0</v>
      </c>
      <c r="M86" s="80">
        <v>0</v>
      </c>
      <c r="N86"/>
    </row>
    <row r="87" spans="1:14" ht="14.5" x14ac:dyDescent="0.35">
      <c r="A87" s="14" t="s">
        <v>43</v>
      </c>
      <c r="B87" s="79">
        <v>39.44</v>
      </c>
      <c r="C87" s="80">
        <v>7.7</v>
      </c>
      <c r="D87" s="80">
        <v>36.950000000000003</v>
      </c>
      <c r="E87" s="80">
        <v>30.03</v>
      </c>
      <c r="F87" s="80">
        <v>1.18</v>
      </c>
      <c r="G87" s="80">
        <v>38.185000000000002</v>
      </c>
      <c r="H87" s="80">
        <v>45.05</v>
      </c>
      <c r="I87" s="80">
        <v>19.59</v>
      </c>
      <c r="J87" s="80">
        <v>50.76</v>
      </c>
      <c r="K87" s="80">
        <v>34.880000000000003</v>
      </c>
      <c r="L87" s="80">
        <v>26.445</v>
      </c>
      <c r="M87" s="80">
        <v>31.89</v>
      </c>
      <c r="N87"/>
    </row>
    <row r="88" spans="1:14" ht="14.5" x14ac:dyDescent="0.35">
      <c r="A88" s="14"/>
      <c r="B88" s="24"/>
      <c r="C88" s="24"/>
      <c r="D88" s="24"/>
      <c r="E88" s="24"/>
      <c r="F88" s="24"/>
      <c r="G88" s="24"/>
      <c r="H88" s="24"/>
      <c r="I88" s="24"/>
      <c r="J88" s="24"/>
      <c r="K88" s="24"/>
      <c r="L88" s="24"/>
      <c r="M88" s="24"/>
      <c r="N88"/>
    </row>
    <row r="89" spans="1:14" ht="14.5" x14ac:dyDescent="0.35">
      <c r="A89" s="14"/>
      <c r="B89" s="18"/>
      <c r="C89" s="18"/>
      <c r="D89" s="18"/>
      <c r="E89" s="18"/>
      <c r="F89" s="18"/>
      <c r="G89" s="18"/>
      <c r="H89" s="18"/>
      <c r="I89" s="18"/>
      <c r="J89" s="18"/>
      <c r="K89" s="18"/>
      <c r="L89" s="18"/>
      <c r="M89" s="18"/>
      <c r="N89"/>
    </row>
    <row r="90" spans="1:14" ht="15" x14ac:dyDescent="0.3">
      <c r="A90" s="12" t="s">
        <v>77</v>
      </c>
      <c r="B90" s="19">
        <f t="shared" ref="B90:F90" si="40">SUM(B91:B93)</f>
        <v>79524408.129999995</v>
      </c>
      <c r="C90" s="19">
        <f t="shared" si="40"/>
        <v>84876349.569999993</v>
      </c>
      <c r="D90" s="19">
        <f t="shared" ref="D90:E90" si="41">SUM(D91:D93)</f>
        <v>79862672.719999999</v>
      </c>
      <c r="E90" s="19">
        <f t="shared" si="41"/>
        <v>85670956.61999999</v>
      </c>
      <c r="F90" s="19">
        <f t="shared" si="40"/>
        <v>83109564.030000001</v>
      </c>
      <c r="G90" s="19">
        <f t="shared" ref="G90:H90" si="42">SUM(G91:G93)</f>
        <v>83447811.040000007</v>
      </c>
      <c r="H90" s="19">
        <f t="shared" si="42"/>
        <v>77416334.589999989</v>
      </c>
      <c r="I90" s="19">
        <f t="shared" ref="I90:J90" si="43">SUM(I91:I93)</f>
        <v>85599865.140000001</v>
      </c>
      <c r="J90" s="19">
        <f t="shared" si="43"/>
        <v>85110576.039999992</v>
      </c>
      <c r="K90" s="19">
        <f t="shared" ref="K90" si="44">SUM(K91:K93)</f>
        <v>81609007.089999989</v>
      </c>
      <c r="L90" s="19">
        <f t="shared" ref="L90" si="45">SUM(L91:L93)</f>
        <v>84351346.120000005</v>
      </c>
      <c r="M90" s="19">
        <f t="shared" ref="M90" si="46">SUM(M91:M93)</f>
        <v>81452834.329999998</v>
      </c>
      <c r="N90" s="49"/>
    </row>
    <row r="91" spans="1:14" ht="15.5" x14ac:dyDescent="0.35">
      <c r="A91" s="14" t="s">
        <v>45</v>
      </c>
      <c r="B91" s="35">
        <v>52987402.219999999</v>
      </c>
      <c r="C91" s="20">
        <v>57728237.549999997</v>
      </c>
      <c r="D91" s="20">
        <v>55613354.729999997</v>
      </c>
      <c r="E91" s="20">
        <v>58362056</v>
      </c>
      <c r="F91" s="20">
        <v>55757421.049999997</v>
      </c>
      <c r="G91" s="20">
        <v>56234863.310000002</v>
      </c>
      <c r="H91" s="20">
        <v>51501720.82</v>
      </c>
      <c r="I91" s="20">
        <v>57171001.030000001</v>
      </c>
      <c r="J91" s="20">
        <v>56894008.919999994</v>
      </c>
      <c r="K91" s="20">
        <v>54428200.649999999</v>
      </c>
      <c r="L91" s="20">
        <v>56122667.759999998</v>
      </c>
      <c r="M91" s="20">
        <v>52013047.649999999</v>
      </c>
      <c r="N91"/>
    </row>
    <row r="92" spans="1:14" ht="14.5" x14ac:dyDescent="0.35">
      <c r="A92" s="14" t="s">
        <v>75</v>
      </c>
      <c r="B92" s="35">
        <v>26536758.829999998</v>
      </c>
      <c r="C92" s="35">
        <v>27147866.490000002</v>
      </c>
      <c r="D92" s="35">
        <v>24249119.23</v>
      </c>
      <c r="E92" s="35">
        <v>27308675.800000001</v>
      </c>
      <c r="F92" s="35">
        <v>27351854.100000001</v>
      </c>
      <c r="G92" s="35">
        <v>27212699.899999999</v>
      </c>
      <c r="H92" s="35">
        <v>25914355.449999999</v>
      </c>
      <c r="I92" s="35">
        <v>28428568.73</v>
      </c>
      <c r="J92" s="35">
        <v>28216296.699999999</v>
      </c>
      <c r="K92" s="35">
        <v>27180568.559999999</v>
      </c>
      <c r="L92" s="35">
        <v>28228454.460000001</v>
      </c>
      <c r="M92" s="35">
        <v>29439572.670000002</v>
      </c>
      <c r="N92"/>
    </row>
    <row r="93" spans="1:14" ht="14.5" x14ac:dyDescent="0.35">
      <c r="A93" s="14" t="s">
        <v>46</v>
      </c>
      <c r="B93" s="35">
        <v>247.08</v>
      </c>
      <c r="C93" s="20">
        <v>245.53</v>
      </c>
      <c r="D93" s="20">
        <v>198.76</v>
      </c>
      <c r="E93" s="20">
        <v>224.82</v>
      </c>
      <c r="F93" s="20">
        <v>288.88</v>
      </c>
      <c r="G93" s="20">
        <v>247.83</v>
      </c>
      <c r="H93" s="20">
        <v>258.32</v>
      </c>
      <c r="I93" s="20">
        <v>295.38</v>
      </c>
      <c r="J93" s="20">
        <v>270.42</v>
      </c>
      <c r="K93" s="20">
        <v>237.88</v>
      </c>
      <c r="L93" s="20">
        <v>223.9</v>
      </c>
      <c r="M93" s="20">
        <v>214.01</v>
      </c>
      <c r="N93"/>
    </row>
    <row r="94" spans="1:14" ht="14.5" x14ac:dyDescent="0.35">
      <c r="A94" s="14"/>
      <c r="B94" s="44"/>
      <c r="C94" s="44"/>
      <c r="D94" s="44"/>
      <c r="E94" s="44"/>
      <c r="F94" s="44"/>
      <c r="G94" s="44"/>
      <c r="H94" s="44"/>
      <c r="I94" s="44"/>
      <c r="J94" s="44"/>
      <c r="K94" s="44"/>
      <c r="L94" s="44"/>
      <c r="M94" s="44"/>
      <c r="N94"/>
    </row>
    <row r="95" spans="1:14" ht="15" x14ac:dyDescent="0.3">
      <c r="A95" s="12" t="s">
        <v>47</v>
      </c>
      <c r="B95" s="19">
        <f t="shared" ref="B95:F95" si="47">SUM(B96:B98)</f>
        <v>21094271.253000002</v>
      </c>
      <c r="C95" s="19">
        <f t="shared" si="47"/>
        <v>22083573.624000002</v>
      </c>
      <c r="D95" s="19">
        <f t="shared" ref="D95:E95" si="48">SUM(D96:D98)</f>
        <v>20332689.296999998</v>
      </c>
      <c r="E95" s="19">
        <f t="shared" si="48"/>
        <v>22252521.667000003</v>
      </c>
      <c r="F95" s="19">
        <f t="shared" si="47"/>
        <v>21921978.52</v>
      </c>
      <c r="G95" s="19">
        <f t="shared" ref="G95:L95" si="49">SUM(G96:G98)</f>
        <v>21891307.100000001</v>
      </c>
      <c r="H95" s="19">
        <f t="shared" si="49"/>
        <v>20553954.990000002</v>
      </c>
      <c r="I95" s="19">
        <f t="shared" si="49"/>
        <v>22637059.960000001</v>
      </c>
      <c r="J95" s="19">
        <f t="shared" si="49"/>
        <v>22492849.966000002</v>
      </c>
      <c r="K95" s="19">
        <f t="shared" si="49"/>
        <v>21623713.329999998</v>
      </c>
      <c r="L95" s="19">
        <f t="shared" si="49"/>
        <v>22391465.059999999</v>
      </c>
      <c r="M95" s="19">
        <f t="shared" ref="M95" si="50">SUM(M96:M98)</f>
        <v>22397480.921</v>
      </c>
      <c r="N95" s="49"/>
    </row>
    <row r="96" spans="1:14" ht="14.5" x14ac:dyDescent="0.25">
      <c r="A96" s="14" t="s">
        <v>48</v>
      </c>
      <c r="B96" s="35">
        <v>7824656.4199999999</v>
      </c>
      <c r="C96" s="20">
        <v>8508452.7599999998</v>
      </c>
      <c r="D96" s="20">
        <v>8207297.2719999999</v>
      </c>
      <c r="E96" s="20">
        <v>8597189.6549999993</v>
      </c>
      <c r="F96" s="20">
        <v>8244615.5300000003</v>
      </c>
      <c r="G96" s="20">
        <v>8283718.0199999996</v>
      </c>
      <c r="H96" s="20">
        <v>7595485.6100000003</v>
      </c>
      <c r="I96" s="20">
        <v>8421304.7300000004</v>
      </c>
      <c r="J96" s="20">
        <v>8383394.5120000001</v>
      </c>
      <c r="K96" s="20">
        <v>8032239.6399999997</v>
      </c>
      <c r="L96" s="20">
        <v>8276118.3099999996</v>
      </c>
      <c r="M96" s="20">
        <v>7676624.5410000002</v>
      </c>
      <c r="N96" s="72"/>
    </row>
    <row r="97" spans="1:14" ht="14.5" x14ac:dyDescent="0.35">
      <c r="A97" s="14" t="s">
        <v>76</v>
      </c>
      <c r="B97" s="35">
        <v>13268379.413000001</v>
      </c>
      <c r="C97" s="35">
        <v>13573893.244000001</v>
      </c>
      <c r="D97" s="35">
        <v>12124398.215</v>
      </c>
      <c r="E97" s="35">
        <v>13654207.912</v>
      </c>
      <c r="F97" s="35">
        <v>13675918.630000001</v>
      </c>
      <c r="G97" s="35">
        <v>13606349.960000001</v>
      </c>
      <c r="H97" s="35">
        <v>12957177.779999999</v>
      </c>
      <c r="I97" s="35">
        <v>14214278.359999999</v>
      </c>
      <c r="J97" s="35">
        <v>14108103.354</v>
      </c>
      <c r="K97" s="35">
        <v>13590284.289999999</v>
      </c>
      <c r="L97" s="35">
        <v>14114227.23</v>
      </c>
      <c r="M97" s="35">
        <v>14719786.35</v>
      </c>
      <c r="N97"/>
    </row>
    <row r="98" spans="1:14" ht="15.5" x14ac:dyDescent="0.35">
      <c r="A98" s="14" t="s">
        <v>49</v>
      </c>
      <c r="B98" s="35">
        <v>1235.42</v>
      </c>
      <c r="C98" s="20">
        <v>1227.6199999999999</v>
      </c>
      <c r="D98" s="20">
        <v>993.81</v>
      </c>
      <c r="E98" s="20">
        <v>1124.0999999999999</v>
      </c>
      <c r="F98" s="20">
        <v>1444.36</v>
      </c>
      <c r="G98" s="20">
        <v>1239.1199999999999</v>
      </c>
      <c r="H98" s="20">
        <v>1291.5999999999999</v>
      </c>
      <c r="I98" s="20">
        <v>1476.87</v>
      </c>
      <c r="J98" s="20">
        <v>1352.1</v>
      </c>
      <c r="K98" s="20">
        <v>1189.4000000000001</v>
      </c>
      <c r="L98" s="20">
        <v>1119.52</v>
      </c>
      <c r="M98" s="20">
        <v>1070.03</v>
      </c>
      <c r="N98"/>
    </row>
    <row r="99" spans="1:14" ht="14.5" x14ac:dyDescent="0.35">
      <c r="A99" s="14"/>
      <c r="B99" s="44"/>
      <c r="C99" s="44"/>
      <c r="D99" s="44"/>
      <c r="E99" s="44"/>
      <c r="F99" s="44"/>
      <c r="G99" s="44"/>
      <c r="H99" s="44"/>
      <c r="I99" s="44"/>
      <c r="J99" s="44"/>
      <c r="K99" s="44"/>
      <c r="L99" s="44"/>
      <c r="M99" s="44"/>
      <c r="N99"/>
    </row>
    <row r="100" spans="1:14" ht="14.5" x14ac:dyDescent="0.35">
      <c r="A100" s="14"/>
      <c r="B100" s="18"/>
      <c r="C100" s="18"/>
      <c r="D100" s="18"/>
      <c r="E100" s="18"/>
      <c r="F100" s="18"/>
      <c r="G100" s="18"/>
      <c r="H100" s="18"/>
      <c r="I100" s="18"/>
      <c r="J100" s="18"/>
      <c r="K100" s="18"/>
      <c r="L100" s="18"/>
      <c r="M100" s="18"/>
      <c r="N100"/>
    </row>
    <row r="101" spans="1:14" ht="15" x14ac:dyDescent="0.3">
      <c r="A101" s="12" t="s">
        <v>50</v>
      </c>
      <c r="B101" s="19">
        <f t="shared" ref="B101:F101" si="51">SUM(B102:B105)</f>
        <v>19955294.810000002</v>
      </c>
      <c r="C101" s="19">
        <f t="shared" si="51"/>
        <v>19557828.550000001</v>
      </c>
      <c r="D101" s="19">
        <f t="shared" ref="D101:E101" si="52">SUM(D102:D105)</f>
        <v>25817491.190000001</v>
      </c>
      <c r="E101" s="19">
        <f t="shared" si="52"/>
        <v>29620803.059999999</v>
      </c>
      <c r="F101" s="19">
        <f t="shared" si="51"/>
        <v>31298748.129999999</v>
      </c>
      <c r="G101" s="19">
        <f t="shared" ref="G101:H101" si="53">SUM(G102:G105)</f>
        <v>31054999.809999999</v>
      </c>
      <c r="H101" s="19">
        <f t="shared" si="53"/>
        <v>38547106.649999999</v>
      </c>
      <c r="I101" s="19">
        <f t="shared" ref="I101:J101" si="54">SUM(I102:I105)</f>
        <v>36541927.279999994</v>
      </c>
      <c r="J101" s="19">
        <f t="shared" si="54"/>
        <v>31513068.959999997</v>
      </c>
      <c r="K101" s="19">
        <f t="shared" ref="K101" si="55">SUM(K102:K105)</f>
        <v>37867548.300000004</v>
      </c>
      <c r="L101" s="19">
        <f t="shared" ref="L101" si="56">SUM(L102:L105)</f>
        <v>36289161.589999996</v>
      </c>
      <c r="M101" s="19">
        <f t="shared" ref="M101" si="57">SUM(M102:M105)</f>
        <v>32525169.25</v>
      </c>
      <c r="N101" s="49"/>
    </row>
    <row r="102" spans="1:14" ht="14.5" x14ac:dyDescent="0.25">
      <c r="A102" s="14" t="s">
        <v>51</v>
      </c>
      <c r="B102" s="35">
        <v>19103389.690000001</v>
      </c>
      <c r="C102" s="20">
        <v>18911040.73</v>
      </c>
      <c r="D102" s="20">
        <v>25119533.43</v>
      </c>
      <c r="E102" s="20">
        <v>29038030.559999999</v>
      </c>
      <c r="F102" s="20">
        <v>30448437.73</v>
      </c>
      <c r="G102" s="20">
        <v>30495686.859999999</v>
      </c>
      <c r="H102" s="20">
        <v>38081294.640000001</v>
      </c>
      <c r="I102" s="20">
        <v>35754596.159999996</v>
      </c>
      <c r="J102" s="20">
        <v>30886658.029999997</v>
      </c>
      <c r="K102" s="20">
        <v>37080316.920000002</v>
      </c>
      <c r="L102" s="20">
        <v>35778094.649999999</v>
      </c>
      <c r="M102" s="20">
        <v>31943040.149999999</v>
      </c>
      <c r="N102" s="72"/>
    </row>
    <row r="103" spans="1:14" ht="15.5" x14ac:dyDescent="0.35">
      <c r="A103" s="14" t="s">
        <v>52</v>
      </c>
      <c r="B103" s="35">
        <v>851905.12</v>
      </c>
      <c r="C103" s="25">
        <v>646787.81999999995</v>
      </c>
      <c r="D103" s="25">
        <v>697957.76</v>
      </c>
      <c r="E103" s="25">
        <v>582772.5</v>
      </c>
      <c r="F103" s="25">
        <v>850310.4</v>
      </c>
      <c r="G103" s="25">
        <v>559042.94999999995</v>
      </c>
      <c r="H103" s="25">
        <v>465812.01</v>
      </c>
      <c r="I103" s="25">
        <v>787331.12</v>
      </c>
      <c r="J103" s="25">
        <v>626410.93000000005</v>
      </c>
      <c r="K103" s="25">
        <v>787231.38</v>
      </c>
      <c r="L103" s="25">
        <v>511066.94</v>
      </c>
      <c r="M103" s="25">
        <v>582129.1</v>
      </c>
      <c r="N103"/>
    </row>
    <row r="104" spans="1:14" ht="15.5" x14ac:dyDescent="0.35">
      <c r="A104" s="14" t="s">
        <v>85</v>
      </c>
      <c r="B104" s="35">
        <v>0</v>
      </c>
      <c r="C104" s="25">
        <v>0</v>
      </c>
      <c r="D104" s="25">
        <v>0</v>
      </c>
      <c r="E104" s="25">
        <v>0</v>
      </c>
      <c r="F104" s="25">
        <v>0</v>
      </c>
      <c r="G104" s="25">
        <v>0</v>
      </c>
      <c r="H104" s="25">
        <v>0</v>
      </c>
      <c r="I104" s="25">
        <v>0</v>
      </c>
      <c r="J104" s="25">
        <v>0</v>
      </c>
      <c r="K104" s="25">
        <v>0</v>
      </c>
      <c r="L104" s="25">
        <v>0</v>
      </c>
      <c r="M104" s="25">
        <v>0</v>
      </c>
      <c r="N104"/>
    </row>
    <row r="105" spans="1:14" ht="15.5" x14ac:dyDescent="0.35">
      <c r="A105" s="14" t="s">
        <v>81</v>
      </c>
      <c r="B105" s="35">
        <v>0</v>
      </c>
      <c r="C105" s="25">
        <v>0</v>
      </c>
      <c r="D105" s="25">
        <v>0</v>
      </c>
      <c r="E105" s="25">
        <v>0</v>
      </c>
      <c r="F105" s="25">
        <v>0</v>
      </c>
      <c r="G105" s="25">
        <v>270</v>
      </c>
      <c r="H105" s="25">
        <v>0</v>
      </c>
      <c r="I105" s="25">
        <v>0</v>
      </c>
      <c r="J105" s="25">
        <v>0</v>
      </c>
      <c r="K105" s="25">
        <v>0</v>
      </c>
      <c r="L105" s="25">
        <v>0</v>
      </c>
      <c r="M105" s="25">
        <v>0</v>
      </c>
      <c r="N105"/>
    </row>
    <row r="106" spans="1:14" ht="14.5" x14ac:dyDescent="0.35">
      <c r="A106" s="14"/>
      <c r="B106" s="44"/>
      <c r="C106" s="44"/>
      <c r="D106" s="44"/>
      <c r="E106" s="44"/>
      <c r="F106" s="44"/>
      <c r="G106" s="44"/>
      <c r="H106" s="44"/>
      <c r="I106" s="44"/>
      <c r="J106" s="44"/>
      <c r="K106" s="44"/>
      <c r="L106" s="44"/>
      <c r="M106" s="44"/>
      <c r="N106"/>
    </row>
    <row r="107" spans="1:14" ht="15" x14ac:dyDescent="0.3">
      <c r="A107" s="12" t="s">
        <v>53</v>
      </c>
      <c r="B107" s="22">
        <f t="shared" ref="B107:F107" si="58">SUM(B108:B111)</f>
        <v>3572</v>
      </c>
      <c r="C107" s="22">
        <f t="shared" si="58"/>
        <v>3285</v>
      </c>
      <c r="D107" s="22">
        <f t="shared" ref="D107:E107" si="59">SUM(D108:D111)</f>
        <v>4515</v>
      </c>
      <c r="E107" s="22">
        <f t="shared" si="59"/>
        <v>4712</v>
      </c>
      <c r="F107" s="22">
        <f t="shared" si="58"/>
        <v>5257</v>
      </c>
      <c r="G107" s="22">
        <f t="shared" ref="G107:H107" si="60">SUM(G108:G111)</f>
        <v>5004</v>
      </c>
      <c r="H107" s="22">
        <f t="shared" si="60"/>
        <v>5695</v>
      </c>
      <c r="I107" s="22">
        <f t="shared" ref="I107:J107" si="61">SUM(I108:I111)</f>
        <v>6158</v>
      </c>
      <c r="J107" s="22">
        <f t="shared" si="61"/>
        <v>5142</v>
      </c>
      <c r="K107" s="22">
        <f t="shared" ref="K107" si="62">SUM(K108:K111)</f>
        <v>5971</v>
      </c>
      <c r="L107" s="22">
        <f t="shared" ref="L107" si="63">SUM(L108:L111)</f>
        <v>5359</v>
      </c>
      <c r="M107" s="22">
        <f t="shared" ref="M107" si="64">SUM(M108:M111)</f>
        <v>4861</v>
      </c>
      <c r="N107" s="49"/>
    </row>
    <row r="108" spans="1:14" ht="14.5" x14ac:dyDescent="0.25">
      <c r="A108" s="14" t="s">
        <v>51</v>
      </c>
      <c r="B108" s="24">
        <v>2343</v>
      </c>
      <c r="C108" s="23">
        <v>2433</v>
      </c>
      <c r="D108" s="23">
        <v>3345</v>
      </c>
      <c r="E108" s="23">
        <v>3962</v>
      </c>
      <c r="F108" s="23">
        <v>4010</v>
      </c>
      <c r="G108" s="23">
        <v>4346</v>
      </c>
      <c r="H108" s="23">
        <v>5098</v>
      </c>
      <c r="I108" s="23">
        <v>4768</v>
      </c>
      <c r="J108" s="23">
        <v>4208</v>
      </c>
      <c r="K108" s="23">
        <v>4986</v>
      </c>
      <c r="L108" s="23">
        <v>4709</v>
      </c>
      <c r="M108" s="23">
        <v>4181</v>
      </c>
      <c r="N108" s="72"/>
    </row>
    <row r="109" spans="1:14" ht="15.5" x14ac:dyDescent="0.35">
      <c r="A109" s="14" t="s">
        <v>52</v>
      </c>
      <c r="B109" s="24">
        <v>1229</v>
      </c>
      <c r="C109" s="26">
        <v>852</v>
      </c>
      <c r="D109" s="26">
        <v>1170</v>
      </c>
      <c r="E109" s="26">
        <v>750</v>
      </c>
      <c r="F109" s="26">
        <v>1247</v>
      </c>
      <c r="G109" s="26">
        <v>655</v>
      </c>
      <c r="H109" s="26">
        <v>597</v>
      </c>
      <c r="I109" s="26">
        <v>1390</v>
      </c>
      <c r="J109" s="26">
        <v>934</v>
      </c>
      <c r="K109" s="26">
        <v>985</v>
      </c>
      <c r="L109" s="26">
        <v>650</v>
      </c>
      <c r="M109" s="26">
        <v>680</v>
      </c>
      <c r="N109"/>
    </row>
    <row r="110" spans="1:14" ht="15.5" x14ac:dyDescent="0.35">
      <c r="A110" s="14" t="s">
        <v>85</v>
      </c>
      <c r="B110" s="24">
        <v>0</v>
      </c>
      <c r="C110" s="26">
        <v>0</v>
      </c>
      <c r="D110" s="26">
        <v>0</v>
      </c>
      <c r="E110" s="26">
        <v>0</v>
      </c>
      <c r="F110" s="26">
        <v>0</v>
      </c>
      <c r="G110" s="26">
        <v>0</v>
      </c>
      <c r="H110" s="26">
        <v>0</v>
      </c>
      <c r="I110" s="26">
        <v>0</v>
      </c>
      <c r="J110" s="26">
        <v>0</v>
      </c>
      <c r="K110" s="26">
        <v>0</v>
      </c>
      <c r="L110" s="26">
        <v>0</v>
      </c>
      <c r="M110" s="26">
        <v>0</v>
      </c>
      <c r="N110"/>
    </row>
    <row r="111" spans="1:14" ht="15.5" x14ac:dyDescent="0.35">
      <c r="A111" s="14" t="s">
        <v>81</v>
      </c>
      <c r="B111" s="24">
        <v>0</v>
      </c>
      <c r="C111" s="26">
        <v>0</v>
      </c>
      <c r="D111" s="26">
        <v>0</v>
      </c>
      <c r="E111" s="26">
        <v>0</v>
      </c>
      <c r="F111" s="26">
        <v>0</v>
      </c>
      <c r="G111" s="26">
        <v>3</v>
      </c>
      <c r="H111" s="26">
        <v>0</v>
      </c>
      <c r="I111" s="26">
        <v>0</v>
      </c>
      <c r="J111" s="26">
        <v>0</v>
      </c>
      <c r="K111" s="26">
        <v>0</v>
      </c>
      <c r="L111" s="26">
        <v>0</v>
      </c>
      <c r="M111" s="26">
        <v>0</v>
      </c>
      <c r="N111"/>
    </row>
    <row r="112" spans="1:14" ht="14.5" x14ac:dyDescent="0.35">
      <c r="A112" s="14"/>
      <c r="B112" s="24"/>
      <c r="C112" s="24"/>
      <c r="D112" s="24"/>
      <c r="E112" s="24"/>
      <c r="F112" s="24"/>
      <c r="G112" s="24"/>
      <c r="H112" s="24"/>
      <c r="I112" s="24"/>
      <c r="J112" s="24"/>
      <c r="K112" s="24"/>
      <c r="L112" s="24"/>
      <c r="M112" s="24"/>
      <c r="N112"/>
    </row>
    <row r="113" spans="1:14" ht="14.5" x14ac:dyDescent="0.35">
      <c r="A113" s="14"/>
      <c r="B113" s="24"/>
      <c r="C113" s="24"/>
      <c r="D113" s="24"/>
      <c r="E113" s="24"/>
      <c r="F113" s="24"/>
      <c r="G113" s="24"/>
      <c r="H113" s="24"/>
      <c r="I113" s="24"/>
      <c r="J113" s="24"/>
      <c r="K113" s="24"/>
      <c r="L113" s="24"/>
      <c r="M113" s="24"/>
      <c r="N113"/>
    </row>
    <row r="114" spans="1:14" ht="15" x14ac:dyDescent="0.3">
      <c r="A114" s="12" t="s">
        <v>54</v>
      </c>
      <c r="B114" s="19">
        <f t="shared" ref="B114:G114" si="65">B13</f>
        <v>116450.73</v>
      </c>
      <c r="C114" s="19">
        <f t="shared" si="65"/>
        <v>229392.75</v>
      </c>
      <c r="D114" s="19">
        <f t="shared" si="65"/>
        <v>169675.51999999999</v>
      </c>
      <c r="E114" s="19">
        <f t="shared" si="65"/>
        <v>6338.16</v>
      </c>
      <c r="F114" s="19">
        <f t="shared" si="65"/>
        <v>145340.12</v>
      </c>
      <c r="G114" s="19">
        <f t="shared" si="65"/>
        <v>57411.040000000001</v>
      </c>
      <c r="H114" s="19">
        <f t="shared" ref="H114" si="66">H13</f>
        <v>157360.31</v>
      </c>
      <c r="I114" s="19">
        <f t="shared" ref="I114:J114" si="67">I13</f>
        <v>27204.23</v>
      </c>
      <c r="J114" s="19">
        <f t="shared" si="67"/>
        <v>40593.83</v>
      </c>
      <c r="K114" s="19">
        <f t="shared" ref="K114" si="68">K13</f>
        <v>43760.04</v>
      </c>
      <c r="L114" s="19">
        <f t="shared" ref="L114" si="69">L13</f>
        <v>6560.08</v>
      </c>
      <c r="M114" s="19">
        <f t="shared" ref="M114" si="70">M13</f>
        <v>31875.06</v>
      </c>
      <c r="N114" s="49"/>
    </row>
    <row r="115" spans="1:14" ht="14.5" x14ac:dyDescent="0.35">
      <c r="A115" s="12"/>
      <c r="B115" s="27"/>
      <c r="C115" s="27"/>
      <c r="D115" s="27"/>
      <c r="E115" s="27"/>
      <c r="F115" s="27"/>
      <c r="G115" s="27"/>
      <c r="H115" s="27"/>
      <c r="I115" s="27"/>
      <c r="J115" s="27"/>
      <c r="K115" s="27"/>
      <c r="L115" s="27"/>
      <c r="M115" s="27"/>
      <c r="N115"/>
    </row>
    <row r="116" spans="1:14" ht="14.5" x14ac:dyDescent="0.35">
      <c r="A116" s="28"/>
      <c r="B116" s="29"/>
      <c r="C116" s="29"/>
      <c r="D116" s="29"/>
      <c r="E116" s="29"/>
      <c r="F116" s="29"/>
      <c r="G116" s="29"/>
      <c r="H116" s="29"/>
      <c r="I116" s="29"/>
      <c r="J116" s="29"/>
      <c r="K116" s="29"/>
      <c r="L116" s="29"/>
      <c r="M116" s="29"/>
      <c r="N116"/>
    </row>
    <row r="118" spans="1:14" ht="15.5" x14ac:dyDescent="0.35">
      <c r="A118" s="30" t="s">
        <v>55</v>
      </c>
      <c r="N118"/>
    </row>
    <row r="119" spans="1:14" ht="15.5" x14ac:dyDescent="0.35">
      <c r="A119" s="30" t="s">
        <v>56</v>
      </c>
      <c r="N119"/>
    </row>
    <row r="120" spans="1:14" ht="15.5" x14ac:dyDescent="0.35">
      <c r="A120" s="30" t="s">
        <v>57</v>
      </c>
      <c r="N120"/>
    </row>
    <row r="121" spans="1:14" ht="15.5" x14ac:dyDescent="0.35">
      <c r="A121" s="30" t="s">
        <v>58</v>
      </c>
      <c r="N121"/>
    </row>
    <row r="122" spans="1:14" ht="15.5" x14ac:dyDescent="0.35">
      <c r="A122" s="30" t="s">
        <v>59</v>
      </c>
      <c r="N122"/>
    </row>
    <row r="123" spans="1:14" ht="15.5" x14ac:dyDescent="0.35">
      <c r="A123" s="30" t="s">
        <v>60</v>
      </c>
      <c r="N123"/>
    </row>
    <row r="124" spans="1:14" ht="15.5" x14ac:dyDescent="0.35">
      <c r="A124" s="30" t="s">
        <v>61</v>
      </c>
      <c r="N124"/>
    </row>
    <row r="125" spans="1:14" ht="15.5" x14ac:dyDescent="0.35">
      <c r="A125" s="30" t="s">
        <v>62</v>
      </c>
      <c r="N125"/>
    </row>
    <row r="126" spans="1:14" ht="15.5" x14ac:dyDescent="0.35">
      <c r="A126" s="30" t="s">
        <v>63</v>
      </c>
      <c r="N126"/>
    </row>
    <row r="127" spans="1:14" ht="15.5" x14ac:dyDescent="0.35">
      <c r="A127" s="30" t="s">
        <v>64</v>
      </c>
      <c r="N127"/>
    </row>
    <row r="128" spans="1:14" ht="15.5" x14ac:dyDescent="0.35">
      <c r="A128" s="30" t="s">
        <v>65</v>
      </c>
      <c r="N128"/>
    </row>
    <row r="129" spans="1:1" ht="14.5" x14ac:dyDescent="0.25">
      <c r="A129" s="30" t="s">
        <v>66</v>
      </c>
    </row>
    <row r="130" spans="1:1" ht="14.5" x14ac:dyDescent="0.25">
      <c r="A130" s="30" t="s">
        <v>67</v>
      </c>
    </row>
    <row r="131" spans="1:1" ht="14.5" x14ac:dyDescent="0.25">
      <c r="A131" s="30" t="s">
        <v>68</v>
      </c>
    </row>
    <row r="132" spans="1:1" ht="14.5" x14ac:dyDescent="0.25">
      <c r="A132" s="30" t="s">
        <v>69</v>
      </c>
    </row>
    <row r="133" spans="1:1" ht="14.5" x14ac:dyDescent="0.25">
      <c r="A133" s="30" t="s">
        <v>70</v>
      </c>
    </row>
    <row r="134" spans="1:1" ht="14.5" x14ac:dyDescent="0.25">
      <c r="A134" s="30" t="s">
        <v>82</v>
      </c>
    </row>
    <row r="135" spans="1:1" ht="14.5" x14ac:dyDescent="0.25">
      <c r="A135" s="30" t="s">
        <v>86</v>
      </c>
    </row>
    <row r="136" spans="1:1" ht="12.5" x14ac:dyDescent="0.25">
      <c r="A136" s="31"/>
    </row>
    <row r="137" spans="1:1" x14ac:dyDescent="0.3">
      <c r="A137" s="32" t="s">
        <v>71</v>
      </c>
    </row>
    <row r="139" spans="1:1" ht="12.5" x14ac:dyDescent="0.25">
      <c r="A139" s="4"/>
    </row>
    <row r="140" spans="1:1" ht="12.5" x14ac:dyDescent="0.25">
      <c r="A140" s="33"/>
    </row>
    <row r="141" spans="1:1" ht="12.5" x14ac:dyDescent="0.25">
      <c r="A141" s="33"/>
    </row>
    <row r="142" spans="1:1" ht="14.5" x14ac:dyDescent="0.25">
      <c r="A142" s="30"/>
    </row>
    <row r="143" spans="1:1" ht="14.5" x14ac:dyDescent="0.25">
      <c r="A143" s="30"/>
    </row>
    <row r="144" spans="1:1" ht="14.5" x14ac:dyDescent="0.25">
      <c r="A144" s="30"/>
    </row>
    <row r="145" spans="1:1" ht="14.5" x14ac:dyDescent="0.25">
      <c r="A145" s="30"/>
    </row>
    <row r="146" spans="1:1" ht="14.5" x14ac:dyDescent="0.25">
      <c r="A146" s="30"/>
    </row>
    <row r="147" spans="1:1" ht="14.5" x14ac:dyDescent="0.25">
      <c r="A147" s="30"/>
    </row>
    <row r="148" spans="1:1" ht="14.5" x14ac:dyDescent="0.25">
      <c r="A148" s="30"/>
    </row>
    <row r="149" spans="1:1" ht="14.5" x14ac:dyDescent="0.25">
      <c r="A149" s="30"/>
    </row>
    <row r="150" spans="1:1" ht="14.5" x14ac:dyDescent="0.25">
      <c r="A150" s="30"/>
    </row>
    <row r="151" spans="1:1" ht="14.5" x14ac:dyDescent="0.25">
      <c r="A151" s="30"/>
    </row>
    <row r="152" spans="1:1" ht="14.5" x14ac:dyDescent="0.25">
      <c r="A152" s="30"/>
    </row>
    <row r="153" spans="1:1" ht="14.5" x14ac:dyDescent="0.25">
      <c r="A153" s="30"/>
    </row>
    <row r="154" spans="1:1" ht="14.5" x14ac:dyDescent="0.25">
      <c r="A154" s="30"/>
    </row>
  </sheetData>
  <mergeCells count="2">
    <mergeCell ref="A1:F1"/>
    <mergeCell ref="A2:F2"/>
  </mergeCells>
  <pageMargins left="0.7" right="0.7" top="0.75" bottom="0.75" header="0.3" footer="0.3"/>
  <customProperties>
    <customPr name="EpmWorksheetKeyString_GUID" r:id="rId1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89EBC3-AC56-4300-B351-73F94E577C02}">
  <dimension ref="A1:O154"/>
  <sheetViews>
    <sheetView zoomScale="65" zoomScaleNormal="65" workbookViewId="0">
      <pane xSplit="1" ySplit="7" topLeftCell="E8" activePane="bottomRight" state="frozen"/>
      <selection pane="topRight" activeCell="B1" sqref="B1"/>
      <selection pane="bottomLeft" activeCell="A8" sqref="A8"/>
      <selection pane="bottomRight" activeCell="A22" sqref="A22"/>
    </sheetView>
  </sheetViews>
  <sheetFormatPr defaultRowHeight="13" x14ac:dyDescent="0.3"/>
  <cols>
    <col min="1" max="1" width="89.36328125" style="34" customWidth="1"/>
    <col min="2" max="12" width="15.81640625" style="4" customWidth="1"/>
    <col min="13" max="13" width="15.81640625" style="112" customWidth="1"/>
    <col min="14" max="14" width="15.81640625" style="4" customWidth="1"/>
    <col min="15" max="15" width="9.1796875" style="4" customWidth="1"/>
    <col min="16" max="25" width="12.54296875" style="4" customWidth="1"/>
    <col min="26" max="270" width="8.7265625" style="4"/>
    <col min="271" max="271" width="69.453125" style="4" customWidth="1"/>
    <col min="272" max="281" width="12.54296875" style="4" customWidth="1"/>
    <col min="282" max="526" width="8.7265625" style="4"/>
    <col min="527" max="527" width="69.453125" style="4" customWidth="1"/>
    <col min="528" max="537" width="12.54296875" style="4" customWidth="1"/>
    <col min="538" max="782" width="8.7265625" style="4"/>
    <col min="783" max="783" width="69.453125" style="4" customWidth="1"/>
    <col min="784" max="793" width="12.54296875" style="4" customWidth="1"/>
    <col min="794" max="1038" width="8.7265625" style="4"/>
    <col min="1039" max="1039" width="69.453125" style="4" customWidth="1"/>
    <col min="1040" max="1049" width="12.54296875" style="4" customWidth="1"/>
    <col min="1050" max="1294" width="8.7265625" style="4"/>
    <col min="1295" max="1295" width="69.453125" style="4" customWidth="1"/>
    <col min="1296" max="1305" width="12.54296875" style="4" customWidth="1"/>
    <col min="1306" max="1550" width="8.7265625" style="4"/>
    <col min="1551" max="1551" width="69.453125" style="4" customWidth="1"/>
    <col min="1552" max="1561" width="12.54296875" style="4" customWidth="1"/>
    <col min="1562" max="1806" width="8.7265625" style="4"/>
    <col min="1807" max="1807" width="69.453125" style="4" customWidth="1"/>
    <col min="1808" max="1817" width="12.54296875" style="4" customWidth="1"/>
    <col min="1818" max="2062" width="8.7265625" style="4"/>
    <col min="2063" max="2063" width="69.453125" style="4" customWidth="1"/>
    <col min="2064" max="2073" width="12.54296875" style="4" customWidth="1"/>
    <col min="2074" max="2318" width="8.7265625" style="4"/>
    <col min="2319" max="2319" width="69.453125" style="4" customWidth="1"/>
    <col min="2320" max="2329" width="12.54296875" style="4" customWidth="1"/>
    <col min="2330" max="2574" width="8.7265625" style="4"/>
    <col min="2575" max="2575" width="69.453125" style="4" customWidth="1"/>
    <col min="2576" max="2585" width="12.54296875" style="4" customWidth="1"/>
    <col min="2586" max="2830" width="8.7265625" style="4"/>
    <col min="2831" max="2831" width="69.453125" style="4" customWidth="1"/>
    <col min="2832" max="2841" width="12.54296875" style="4" customWidth="1"/>
    <col min="2842" max="3086" width="8.7265625" style="4"/>
    <col min="3087" max="3087" width="69.453125" style="4" customWidth="1"/>
    <col min="3088" max="3097" width="12.54296875" style="4" customWidth="1"/>
    <col min="3098" max="3342" width="8.7265625" style="4"/>
    <col min="3343" max="3343" width="69.453125" style="4" customWidth="1"/>
    <col min="3344" max="3353" width="12.54296875" style="4" customWidth="1"/>
    <col min="3354" max="3598" width="8.7265625" style="4"/>
    <col min="3599" max="3599" width="69.453125" style="4" customWidth="1"/>
    <col min="3600" max="3609" width="12.54296875" style="4" customWidth="1"/>
    <col min="3610" max="3854" width="8.7265625" style="4"/>
    <col min="3855" max="3855" width="69.453125" style="4" customWidth="1"/>
    <col min="3856" max="3865" width="12.54296875" style="4" customWidth="1"/>
    <col min="3866" max="4110" width="8.7265625" style="4"/>
    <col min="4111" max="4111" width="69.453125" style="4" customWidth="1"/>
    <col min="4112" max="4121" width="12.54296875" style="4" customWidth="1"/>
    <col min="4122" max="4366" width="8.7265625" style="4"/>
    <col min="4367" max="4367" width="69.453125" style="4" customWidth="1"/>
    <col min="4368" max="4377" width="12.54296875" style="4" customWidth="1"/>
    <col min="4378" max="4622" width="8.7265625" style="4"/>
    <col min="4623" max="4623" width="69.453125" style="4" customWidth="1"/>
    <col min="4624" max="4633" width="12.54296875" style="4" customWidth="1"/>
    <col min="4634" max="4878" width="8.7265625" style="4"/>
    <col min="4879" max="4879" width="69.453125" style="4" customWidth="1"/>
    <col min="4880" max="4889" width="12.54296875" style="4" customWidth="1"/>
    <col min="4890" max="5134" width="8.7265625" style="4"/>
    <col min="5135" max="5135" width="69.453125" style="4" customWidth="1"/>
    <col min="5136" max="5145" width="12.54296875" style="4" customWidth="1"/>
    <col min="5146" max="5390" width="8.7265625" style="4"/>
    <col min="5391" max="5391" width="69.453125" style="4" customWidth="1"/>
    <col min="5392" max="5401" width="12.54296875" style="4" customWidth="1"/>
    <col min="5402" max="5646" width="8.7265625" style="4"/>
    <col min="5647" max="5647" width="69.453125" style="4" customWidth="1"/>
    <col min="5648" max="5657" width="12.54296875" style="4" customWidth="1"/>
    <col min="5658" max="5902" width="8.7265625" style="4"/>
    <col min="5903" max="5903" width="69.453125" style="4" customWidth="1"/>
    <col min="5904" max="5913" width="12.54296875" style="4" customWidth="1"/>
    <col min="5914" max="6158" width="8.7265625" style="4"/>
    <col min="6159" max="6159" width="69.453125" style="4" customWidth="1"/>
    <col min="6160" max="6169" width="12.54296875" style="4" customWidth="1"/>
    <col min="6170" max="6414" width="8.7265625" style="4"/>
    <col min="6415" max="6415" width="69.453125" style="4" customWidth="1"/>
    <col min="6416" max="6425" width="12.54296875" style="4" customWidth="1"/>
    <col min="6426" max="6670" width="8.7265625" style="4"/>
    <col min="6671" max="6671" width="69.453125" style="4" customWidth="1"/>
    <col min="6672" max="6681" width="12.54296875" style="4" customWidth="1"/>
    <col min="6682" max="6926" width="8.7265625" style="4"/>
    <col min="6927" max="6927" width="69.453125" style="4" customWidth="1"/>
    <col min="6928" max="6937" width="12.54296875" style="4" customWidth="1"/>
    <col min="6938" max="7182" width="8.7265625" style="4"/>
    <col min="7183" max="7183" width="69.453125" style="4" customWidth="1"/>
    <col min="7184" max="7193" width="12.54296875" style="4" customWidth="1"/>
    <col min="7194" max="7438" width="8.7265625" style="4"/>
    <col min="7439" max="7439" width="69.453125" style="4" customWidth="1"/>
    <col min="7440" max="7449" width="12.54296875" style="4" customWidth="1"/>
    <col min="7450" max="7694" width="8.7265625" style="4"/>
    <col min="7695" max="7695" width="69.453125" style="4" customWidth="1"/>
    <col min="7696" max="7705" width="12.54296875" style="4" customWidth="1"/>
    <col min="7706" max="7950" width="8.7265625" style="4"/>
    <col min="7951" max="7951" width="69.453125" style="4" customWidth="1"/>
    <col min="7952" max="7961" width="12.54296875" style="4" customWidth="1"/>
    <col min="7962" max="8206" width="8.7265625" style="4"/>
    <col min="8207" max="8207" width="69.453125" style="4" customWidth="1"/>
    <col min="8208" max="8217" width="12.54296875" style="4" customWidth="1"/>
    <col min="8218" max="8462" width="8.7265625" style="4"/>
    <col min="8463" max="8463" width="69.453125" style="4" customWidth="1"/>
    <col min="8464" max="8473" width="12.54296875" style="4" customWidth="1"/>
    <col min="8474" max="8718" width="8.7265625" style="4"/>
    <col min="8719" max="8719" width="69.453125" style="4" customWidth="1"/>
    <col min="8720" max="8729" width="12.54296875" style="4" customWidth="1"/>
    <col min="8730" max="8974" width="8.7265625" style="4"/>
    <col min="8975" max="8975" width="69.453125" style="4" customWidth="1"/>
    <col min="8976" max="8985" width="12.54296875" style="4" customWidth="1"/>
    <col min="8986" max="9230" width="8.7265625" style="4"/>
    <col min="9231" max="9231" width="69.453125" style="4" customWidth="1"/>
    <col min="9232" max="9241" width="12.54296875" style="4" customWidth="1"/>
    <col min="9242" max="9486" width="8.7265625" style="4"/>
    <col min="9487" max="9487" width="69.453125" style="4" customWidth="1"/>
    <col min="9488" max="9497" width="12.54296875" style="4" customWidth="1"/>
    <col min="9498" max="9742" width="8.7265625" style="4"/>
    <col min="9743" max="9743" width="69.453125" style="4" customWidth="1"/>
    <col min="9744" max="9753" width="12.54296875" style="4" customWidth="1"/>
    <col min="9754" max="9998" width="8.7265625" style="4"/>
    <col min="9999" max="9999" width="69.453125" style="4" customWidth="1"/>
    <col min="10000" max="10009" width="12.54296875" style="4" customWidth="1"/>
    <col min="10010" max="10254" width="8.7265625" style="4"/>
    <col min="10255" max="10255" width="69.453125" style="4" customWidth="1"/>
    <col min="10256" max="10265" width="12.54296875" style="4" customWidth="1"/>
    <col min="10266" max="10510" width="8.7265625" style="4"/>
    <col min="10511" max="10511" width="69.453125" style="4" customWidth="1"/>
    <col min="10512" max="10521" width="12.54296875" style="4" customWidth="1"/>
    <col min="10522" max="10766" width="8.7265625" style="4"/>
    <col min="10767" max="10767" width="69.453125" style="4" customWidth="1"/>
    <col min="10768" max="10777" width="12.54296875" style="4" customWidth="1"/>
    <col min="10778" max="11022" width="8.7265625" style="4"/>
    <col min="11023" max="11023" width="69.453125" style="4" customWidth="1"/>
    <col min="11024" max="11033" width="12.54296875" style="4" customWidth="1"/>
    <col min="11034" max="11278" width="8.7265625" style="4"/>
    <col min="11279" max="11279" width="69.453125" style="4" customWidth="1"/>
    <col min="11280" max="11289" width="12.54296875" style="4" customWidth="1"/>
    <col min="11290" max="11534" width="8.7265625" style="4"/>
    <col min="11535" max="11535" width="69.453125" style="4" customWidth="1"/>
    <col min="11536" max="11545" width="12.54296875" style="4" customWidth="1"/>
    <col min="11546" max="11790" width="8.7265625" style="4"/>
    <col min="11791" max="11791" width="69.453125" style="4" customWidth="1"/>
    <col min="11792" max="11801" width="12.54296875" style="4" customWidth="1"/>
    <col min="11802" max="12046" width="8.7265625" style="4"/>
    <col min="12047" max="12047" width="69.453125" style="4" customWidth="1"/>
    <col min="12048" max="12057" width="12.54296875" style="4" customWidth="1"/>
    <col min="12058" max="12302" width="8.7265625" style="4"/>
    <col min="12303" max="12303" width="69.453125" style="4" customWidth="1"/>
    <col min="12304" max="12313" width="12.54296875" style="4" customWidth="1"/>
    <col min="12314" max="12558" width="8.7265625" style="4"/>
    <col min="12559" max="12559" width="69.453125" style="4" customWidth="1"/>
    <col min="12560" max="12569" width="12.54296875" style="4" customWidth="1"/>
    <col min="12570" max="12814" width="8.7265625" style="4"/>
    <col min="12815" max="12815" width="69.453125" style="4" customWidth="1"/>
    <col min="12816" max="12825" width="12.54296875" style="4" customWidth="1"/>
    <col min="12826" max="13070" width="8.7265625" style="4"/>
    <col min="13071" max="13071" width="69.453125" style="4" customWidth="1"/>
    <col min="13072" max="13081" width="12.54296875" style="4" customWidth="1"/>
    <col min="13082" max="13326" width="8.7265625" style="4"/>
    <col min="13327" max="13327" width="69.453125" style="4" customWidth="1"/>
    <col min="13328" max="13337" width="12.54296875" style="4" customWidth="1"/>
    <col min="13338" max="13582" width="8.7265625" style="4"/>
    <col min="13583" max="13583" width="69.453125" style="4" customWidth="1"/>
    <col min="13584" max="13593" width="12.54296875" style="4" customWidth="1"/>
    <col min="13594" max="13838" width="8.7265625" style="4"/>
    <col min="13839" max="13839" width="69.453125" style="4" customWidth="1"/>
    <col min="13840" max="13849" width="12.54296875" style="4" customWidth="1"/>
    <col min="13850" max="14094" width="8.7265625" style="4"/>
    <col min="14095" max="14095" width="69.453125" style="4" customWidth="1"/>
    <col min="14096" max="14105" width="12.54296875" style="4" customWidth="1"/>
    <col min="14106" max="14350" width="8.7265625" style="4"/>
    <col min="14351" max="14351" width="69.453125" style="4" customWidth="1"/>
    <col min="14352" max="14361" width="12.54296875" style="4" customWidth="1"/>
    <col min="14362" max="14606" width="8.7265625" style="4"/>
    <col min="14607" max="14607" width="69.453125" style="4" customWidth="1"/>
    <col min="14608" max="14617" width="12.54296875" style="4" customWidth="1"/>
    <col min="14618" max="14862" width="8.7265625" style="4"/>
    <col min="14863" max="14863" width="69.453125" style="4" customWidth="1"/>
    <col min="14864" max="14873" width="12.54296875" style="4" customWidth="1"/>
    <col min="14874" max="15118" width="8.7265625" style="4"/>
    <col min="15119" max="15119" width="69.453125" style="4" customWidth="1"/>
    <col min="15120" max="15129" width="12.54296875" style="4" customWidth="1"/>
    <col min="15130" max="15374" width="8.7265625" style="4"/>
    <col min="15375" max="15375" width="69.453125" style="4" customWidth="1"/>
    <col min="15376" max="15385" width="12.54296875" style="4" customWidth="1"/>
    <col min="15386" max="15630" width="8.7265625" style="4"/>
    <col min="15631" max="15631" width="69.453125" style="4" customWidth="1"/>
    <col min="15632" max="15641" width="12.54296875" style="4" customWidth="1"/>
    <col min="15642" max="15886" width="8.7265625" style="4"/>
    <col min="15887" max="15887" width="69.453125" style="4" customWidth="1"/>
    <col min="15888" max="15897" width="12.54296875" style="4" customWidth="1"/>
    <col min="15898" max="16306" width="8.7265625" style="4"/>
    <col min="16307" max="16309" width="9.1796875" style="4" customWidth="1"/>
    <col min="16310" max="16379" width="8.7265625" style="4"/>
    <col min="16380" max="16384" width="9.1796875" style="4" customWidth="1"/>
  </cols>
  <sheetData>
    <row r="1" spans="1:15" s="1" customFormat="1" ht="26.25" customHeight="1" x14ac:dyDescent="0.5">
      <c r="A1" s="40" t="s">
        <v>0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110"/>
      <c r="N1" s="46"/>
    </row>
    <row r="2" spans="1:15" s="1" customFormat="1" ht="40.5" customHeight="1" x14ac:dyDescent="0.5">
      <c r="A2" s="40" t="s">
        <v>91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111"/>
      <c r="N2" s="46"/>
    </row>
    <row r="3" spans="1:15" ht="9.75" customHeight="1" x14ac:dyDescent="0.35">
      <c r="N3"/>
    </row>
    <row r="4" spans="1:15" ht="14.5" x14ac:dyDescent="0.35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113"/>
      <c r="N4"/>
    </row>
    <row r="5" spans="1:15" s="7" customFormat="1" ht="15.5" x14ac:dyDescent="0.35">
      <c r="A5" s="5"/>
      <c r="B5" s="6">
        <v>45658</v>
      </c>
      <c r="C5" s="6">
        <v>45689</v>
      </c>
      <c r="D5" s="6">
        <v>45717</v>
      </c>
      <c r="E5" s="6">
        <v>45748</v>
      </c>
      <c r="F5" s="6">
        <v>45778</v>
      </c>
      <c r="G5" s="6">
        <v>45809</v>
      </c>
      <c r="H5" s="6">
        <v>45839</v>
      </c>
      <c r="I5" s="6">
        <v>45870</v>
      </c>
      <c r="J5" s="6">
        <v>45901</v>
      </c>
      <c r="K5" s="6">
        <v>45931</v>
      </c>
      <c r="L5" s="6">
        <v>45962</v>
      </c>
      <c r="M5" s="114">
        <v>45992</v>
      </c>
      <c r="N5" s="51"/>
    </row>
    <row r="6" spans="1:15" ht="14.5" x14ac:dyDescent="0.35">
      <c r="A6" s="8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115"/>
      <c r="N6"/>
    </row>
    <row r="7" spans="1:15" ht="14.5" x14ac:dyDescent="0.35">
      <c r="A7" s="10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6"/>
      <c r="N7"/>
    </row>
    <row r="8" spans="1:15" ht="15" x14ac:dyDescent="0.3">
      <c r="A8" s="12" t="s">
        <v>1</v>
      </c>
      <c r="B8" s="13">
        <f t="shared" ref="B8:E8" si="0">SUM(B9:B13)</f>
        <v>283402559.11000001</v>
      </c>
      <c r="C8" s="13">
        <f t="shared" si="0"/>
        <v>386455383.87000006</v>
      </c>
      <c r="D8" s="13">
        <f t="shared" si="0"/>
        <v>175026935.21999997</v>
      </c>
      <c r="E8" s="13">
        <f t="shared" si="0"/>
        <v>207965975.17000002</v>
      </c>
      <c r="F8" s="13">
        <f t="shared" ref="F8" si="1">SUM(F9:F13)</f>
        <v>247128122.67000002</v>
      </c>
      <c r="G8" s="13">
        <f t="shared" ref="G8" si="2">SUM(G9:G13)</f>
        <v>258900350.47999999</v>
      </c>
      <c r="H8" s="13">
        <f t="shared" ref="H8" si="3">SUM(H9:H13)</f>
        <v>263391402.94999999</v>
      </c>
      <c r="I8" s="13">
        <f t="shared" ref="I8:L8" si="4">SUM(I9:I13)</f>
        <v>258515667.28</v>
      </c>
      <c r="J8" s="13">
        <v>287150730.31</v>
      </c>
      <c r="K8" s="13">
        <f t="shared" si="4"/>
        <v>277676042.54000002</v>
      </c>
      <c r="L8" s="13">
        <f t="shared" si="4"/>
        <v>275278917.58000004</v>
      </c>
      <c r="M8" s="117">
        <f t="shared" ref="M8" si="5">SUM(M9:M13)</f>
        <v>300369196.68000001</v>
      </c>
      <c r="N8" s="49"/>
    </row>
    <row r="9" spans="1:15" ht="14.5" x14ac:dyDescent="0.35">
      <c r="A9" s="14" t="s">
        <v>2</v>
      </c>
      <c r="B9" s="15">
        <v>77760981.189999998</v>
      </c>
      <c r="C9" s="15">
        <v>63859591.82</v>
      </c>
      <c r="D9" s="15">
        <v>46755971.439999998</v>
      </c>
      <c r="E9" s="15">
        <v>56599502.439999998</v>
      </c>
      <c r="F9" s="15">
        <v>53593264.310000002</v>
      </c>
      <c r="G9" s="15">
        <v>59201811.119999997</v>
      </c>
      <c r="H9" s="15">
        <v>58546394.229999997</v>
      </c>
      <c r="I9" s="15">
        <v>59012854.340000004</v>
      </c>
      <c r="J9" s="15">
        <v>68120392.540000007</v>
      </c>
      <c r="K9" s="15">
        <v>66528882.670000002</v>
      </c>
      <c r="L9" s="15">
        <v>61901928.270000003</v>
      </c>
      <c r="M9" s="118">
        <v>70289776.980000004</v>
      </c>
      <c r="N9"/>
    </row>
    <row r="10" spans="1:15" ht="14.5" x14ac:dyDescent="0.35">
      <c r="A10" s="14" t="s">
        <v>3</v>
      </c>
      <c r="B10" s="15">
        <v>92778154.900000006</v>
      </c>
      <c r="C10" s="15">
        <v>211131809.16</v>
      </c>
      <c r="D10" s="15">
        <v>21772342.879999999</v>
      </c>
      <c r="E10" s="15">
        <v>36200121.200000003</v>
      </c>
      <c r="F10" s="15">
        <v>75487105.090000004</v>
      </c>
      <c r="G10" s="15">
        <v>88011613.879999995</v>
      </c>
      <c r="H10" s="15">
        <v>87298266.689999998</v>
      </c>
      <c r="I10" s="15">
        <v>82986168.390000001</v>
      </c>
      <c r="J10" s="15">
        <v>92373318.719999999</v>
      </c>
      <c r="K10" s="15">
        <v>100296236.90000001</v>
      </c>
      <c r="L10" s="15">
        <v>96876311.870000005</v>
      </c>
      <c r="M10" s="118">
        <v>110971538.68000001</v>
      </c>
      <c r="N10"/>
    </row>
    <row r="11" spans="1:15" ht="14.5" x14ac:dyDescent="0.35">
      <c r="A11" s="14" t="s">
        <v>4</v>
      </c>
      <c r="B11" s="15">
        <v>77824011.489999995</v>
      </c>
      <c r="C11" s="15">
        <v>81988353.239999995</v>
      </c>
      <c r="D11" s="15">
        <v>73237168.140000001</v>
      </c>
      <c r="E11" s="15">
        <v>83126175.280000001</v>
      </c>
      <c r="F11" s="15">
        <v>81530542.939999998</v>
      </c>
      <c r="G11" s="15">
        <v>83252391.780000001</v>
      </c>
      <c r="H11" s="15">
        <v>76977515.060000002</v>
      </c>
      <c r="I11" s="15">
        <v>86514371.349999994</v>
      </c>
      <c r="J11" s="15">
        <v>85742660.719999999</v>
      </c>
      <c r="K11" s="15">
        <v>81182419.939999998</v>
      </c>
      <c r="L11" s="15">
        <v>82999927.359999999</v>
      </c>
      <c r="M11" s="118">
        <v>82301357.920000002</v>
      </c>
      <c r="N11"/>
    </row>
    <row r="12" spans="1:15" ht="14.5" x14ac:dyDescent="0.35">
      <c r="A12" s="14" t="s">
        <v>5</v>
      </c>
      <c r="B12" s="15">
        <v>35000969.359999999</v>
      </c>
      <c r="C12" s="15">
        <v>29397302.469999999</v>
      </c>
      <c r="D12" s="15">
        <v>33223787.449999999</v>
      </c>
      <c r="E12" s="15">
        <v>32007994.289999999</v>
      </c>
      <c r="F12" s="15">
        <v>36475784.460000001</v>
      </c>
      <c r="G12" s="15">
        <v>28399499.82</v>
      </c>
      <c r="H12" s="15">
        <v>40515057.920000002</v>
      </c>
      <c r="I12" s="15">
        <v>29974674</v>
      </c>
      <c r="J12" s="15">
        <v>40875593.670000002</v>
      </c>
      <c r="K12" s="15">
        <v>29653455.43</v>
      </c>
      <c r="L12" s="15">
        <v>33486730.920000002</v>
      </c>
      <c r="M12" s="118">
        <v>36792258.450000003</v>
      </c>
      <c r="N12"/>
    </row>
    <row r="13" spans="1:15" ht="12.5" x14ac:dyDescent="0.25">
      <c r="A13" s="14" t="s">
        <v>6</v>
      </c>
      <c r="B13" s="16">
        <v>38442.17</v>
      </c>
      <c r="C13" s="16">
        <v>78327.179999999993</v>
      </c>
      <c r="D13" s="16">
        <v>37665.31</v>
      </c>
      <c r="E13" s="16">
        <v>32181.96</v>
      </c>
      <c r="F13" s="16">
        <v>41425.870000000003</v>
      </c>
      <c r="G13" s="16">
        <v>35033.879999999997</v>
      </c>
      <c r="H13" s="16">
        <v>54169.05</v>
      </c>
      <c r="I13" s="16">
        <v>27599.200000000001</v>
      </c>
      <c r="J13" s="16">
        <v>38764.660000000003</v>
      </c>
      <c r="K13" s="16">
        <v>15047.6</v>
      </c>
      <c r="L13" s="16">
        <v>14019.16</v>
      </c>
      <c r="M13" s="119">
        <v>14264.65</v>
      </c>
      <c r="N13" s="49"/>
      <c r="O13" s="37"/>
    </row>
    <row r="14" spans="1:15" ht="14.5" x14ac:dyDescent="0.35">
      <c r="A14" s="14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19"/>
      <c r="N14"/>
    </row>
    <row r="15" spans="1:15" ht="15" x14ac:dyDescent="0.3">
      <c r="A15" s="12" t="s">
        <v>7</v>
      </c>
      <c r="B15" s="13">
        <f t="shared" ref="B15:E15" si="6">SUM(B16:B17)</f>
        <v>707070357.44000006</v>
      </c>
      <c r="C15" s="13">
        <f t="shared" si="6"/>
        <v>626207033.75</v>
      </c>
      <c r="D15" s="13">
        <f t="shared" si="6"/>
        <v>684705942.16999996</v>
      </c>
      <c r="E15" s="13">
        <f t="shared" si="6"/>
        <v>778885771.00999999</v>
      </c>
      <c r="F15" s="13">
        <f t="shared" ref="F15" si="7">SUM(F16:F17)</f>
        <v>723224730.30000007</v>
      </c>
      <c r="G15" s="13">
        <f t="shared" ref="G15" si="8">SUM(G16:G17)</f>
        <v>708512707.62</v>
      </c>
      <c r="H15" s="13">
        <f t="shared" ref="H15" si="9">SUM(H16:H17)</f>
        <v>762312062.61000001</v>
      </c>
      <c r="I15" s="13">
        <f t="shared" ref="I15:L15" si="10">SUM(I16:I17)</f>
        <v>686881350.39999998</v>
      </c>
      <c r="J15" s="13">
        <v>773207725.08999991</v>
      </c>
      <c r="K15" s="13">
        <f t="shared" si="10"/>
        <v>794533360.20999992</v>
      </c>
      <c r="L15" s="13">
        <f t="shared" si="10"/>
        <v>751050628.46000004</v>
      </c>
      <c r="M15" s="117">
        <f t="shared" ref="M15" si="11">SUM(M16:M17)</f>
        <v>923255317.49000001</v>
      </c>
      <c r="N15" s="49"/>
    </row>
    <row r="16" spans="1:15" ht="14.5" x14ac:dyDescent="0.35">
      <c r="A16" s="14" t="s">
        <v>8</v>
      </c>
      <c r="B16" s="17">
        <v>704332476.24000001</v>
      </c>
      <c r="C16" s="17">
        <v>619846557.84000003</v>
      </c>
      <c r="D16" s="17">
        <v>681466260.02999997</v>
      </c>
      <c r="E16" s="17">
        <v>775807528.95000005</v>
      </c>
      <c r="F16" s="17">
        <v>719910091.95000005</v>
      </c>
      <c r="G16" s="17">
        <v>704801014.50999999</v>
      </c>
      <c r="H16" s="17">
        <v>758859344.41999996</v>
      </c>
      <c r="I16" s="17">
        <v>682195545.50999999</v>
      </c>
      <c r="J16" s="17">
        <v>769673944.52999997</v>
      </c>
      <c r="K16" s="17">
        <v>790724008.16999996</v>
      </c>
      <c r="L16" s="17">
        <v>747109609.32000005</v>
      </c>
      <c r="M16" s="120">
        <v>917413544.13999999</v>
      </c>
      <c r="N16"/>
    </row>
    <row r="17" spans="1:14" ht="14.5" x14ac:dyDescent="0.35">
      <c r="A17" s="14" t="s">
        <v>9</v>
      </c>
      <c r="B17" s="17">
        <v>2737881.2</v>
      </c>
      <c r="C17" s="17">
        <v>6360475.9100000001</v>
      </c>
      <c r="D17" s="17">
        <v>3239682.14</v>
      </c>
      <c r="E17" s="17">
        <v>3078242.06</v>
      </c>
      <c r="F17" s="17">
        <v>3314638.35</v>
      </c>
      <c r="G17" s="17">
        <v>3711693.11</v>
      </c>
      <c r="H17" s="17">
        <v>3452718.1900000004</v>
      </c>
      <c r="I17" s="17">
        <v>4685804.8899999997</v>
      </c>
      <c r="J17" s="17">
        <v>3533780.56</v>
      </c>
      <c r="K17" s="17">
        <v>3809352.04</v>
      </c>
      <c r="L17" s="17">
        <v>3941019.14</v>
      </c>
      <c r="M17" s="120">
        <v>5841773.3499999996</v>
      </c>
      <c r="N17"/>
    </row>
    <row r="18" spans="1:14" ht="14.5" x14ac:dyDescent="0.35">
      <c r="A18" s="14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18"/>
      <c r="N18"/>
    </row>
    <row r="19" spans="1:14" ht="14.5" x14ac:dyDescent="0.35">
      <c r="A19" s="14"/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21"/>
      <c r="N19"/>
    </row>
    <row r="20" spans="1:14" ht="15" x14ac:dyDescent="0.3">
      <c r="A20" s="12" t="s">
        <v>10</v>
      </c>
      <c r="B20" s="19">
        <f t="shared" ref="B20:E20" si="12">SUM(B21:B41)</f>
        <v>77760981.189999983</v>
      </c>
      <c r="C20" s="19">
        <f t="shared" si="12"/>
        <v>63859591.820000008</v>
      </c>
      <c r="D20" s="19">
        <f t="shared" si="12"/>
        <v>46755971.439999998</v>
      </c>
      <c r="E20" s="19">
        <f t="shared" si="12"/>
        <v>56599502.439999998</v>
      </c>
      <c r="F20" s="19">
        <f t="shared" ref="F20" si="13">SUM(F21:F41)</f>
        <v>53593264.31000001</v>
      </c>
      <c r="G20" s="19">
        <f t="shared" ref="G20" si="14">SUM(G21:G41)</f>
        <v>59201811.119999982</v>
      </c>
      <c r="H20" s="19">
        <f t="shared" ref="H20" si="15">SUM(H21:H41)</f>
        <v>58546394.229999997</v>
      </c>
      <c r="I20" s="19">
        <f t="shared" ref="I20:L20" si="16">SUM(I21:I41)</f>
        <v>59012854.340000004</v>
      </c>
      <c r="J20" s="19">
        <v>68120392.539999992</v>
      </c>
      <c r="K20" s="19">
        <f t="shared" si="16"/>
        <v>66528882.670000009</v>
      </c>
      <c r="L20" s="19">
        <f t="shared" si="16"/>
        <v>61901928.269999996</v>
      </c>
      <c r="M20" s="122">
        <f t="shared" ref="M20" si="17">SUM(M21:M41)</f>
        <v>70289776.980000004</v>
      </c>
      <c r="N20" s="49"/>
    </row>
    <row r="21" spans="1:14" ht="14.5" x14ac:dyDescent="0.35">
      <c r="A21" s="14" t="s">
        <v>11</v>
      </c>
      <c r="B21" s="20">
        <v>41870899.890000001</v>
      </c>
      <c r="C21" s="20">
        <v>34523129.270000003</v>
      </c>
      <c r="D21" s="20">
        <v>24785958.600000001</v>
      </c>
      <c r="E21" s="20">
        <v>27646480.809999999</v>
      </c>
      <c r="F21" s="20">
        <v>27397938.789999999</v>
      </c>
      <c r="G21" s="20">
        <v>30250017.629999999</v>
      </c>
      <c r="H21" s="20">
        <v>30744846.82</v>
      </c>
      <c r="I21" s="20">
        <v>31252989.149999999</v>
      </c>
      <c r="J21" s="20">
        <v>34546637.719999999</v>
      </c>
      <c r="K21" s="20">
        <v>31983387.039999999</v>
      </c>
      <c r="L21" s="20">
        <v>31338650.039999999</v>
      </c>
      <c r="M21" s="123">
        <v>37186411.810000002</v>
      </c>
      <c r="N21"/>
    </row>
    <row r="22" spans="1:14" ht="14.5" x14ac:dyDescent="0.35">
      <c r="A22" s="14" t="s">
        <v>12</v>
      </c>
      <c r="B22" s="20">
        <v>33478.720000000001</v>
      </c>
      <c r="C22" s="20">
        <v>73204.34</v>
      </c>
      <c r="D22" s="20">
        <v>39125.269999999997</v>
      </c>
      <c r="E22" s="20">
        <v>60882.48</v>
      </c>
      <c r="F22" s="20">
        <v>57953.31</v>
      </c>
      <c r="G22" s="20">
        <v>56041.18</v>
      </c>
      <c r="H22" s="20">
        <v>123510.04</v>
      </c>
      <c r="I22" s="20">
        <v>31233.38</v>
      </c>
      <c r="J22" s="20">
        <v>69647.83</v>
      </c>
      <c r="K22" s="20">
        <v>116354.1</v>
      </c>
      <c r="L22" s="20">
        <v>121157.55</v>
      </c>
      <c r="M22" s="123">
        <v>68661.679999999993</v>
      </c>
      <c r="N22"/>
    </row>
    <row r="23" spans="1:14" ht="14.5" x14ac:dyDescent="0.35">
      <c r="A23" s="14" t="s">
        <v>13</v>
      </c>
      <c r="B23" s="20">
        <v>6382062.3099999996</v>
      </c>
      <c r="C23" s="20">
        <v>3510129.06</v>
      </c>
      <c r="D23" s="20">
        <v>1215219.33</v>
      </c>
      <c r="E23" s="20">
        <v>3559498.59</v>
      </c>
      <c r="F23" s="20">
        <v>2447175.96</v>
      </c>
      <c r="G23" s="20">
        <v>5302130.58</v>
      </c>
      <c r="H23" s="20">
        <v>1966235.66</v>
      </c>
      <c r="I23" s="20">
        <v>3669584.9</v>
      </c>
      <c r="J23" s="20">
        <v>4598791.54</v>
      </c>
      <c r="K23" s="20">
        <v>2611687.48</v>
      </c>
      <c r="L23" s="20">
        <v>3203704.36</v>
      </c>
      <c r="M23" s="123">
        <v>4209407.66</v>
      </c>
      <c r="N23"/>
    </row>
    <row r="24" spans="1:14" ht="14.5" x14ac:dyDescent="0.35">
      <c r="A24" s="14" t="s">
        <v>14</v>
      </c>
      <c r="B24" s="20">
        <v>129129.74</v>
      </c>
      <c r="C24" s="20">
        <v>78166.03</v>
      </c>
      <c r="D24" s="20">
        <v>88801.34</v>
      </c>
      <c r="E24" s="20">
        <v>99901.49</v>
      </c>
      <c r="F24" s="20">
        <v>96808.61</v>
      </c>
      <c r="G24" s="20">
        <v>175004.11</v>
      </c>
      <c r="H24" s="20">
        <v>110781.23</v>
      </c>
      <c r="I24" s="20">
        <v>126408.32000000001</v>
      </c>
      <c r="J24" s="20">
        <v>131727.64000000001</v>
      </c>
      <c r="K24" s="20">
        <v>205702</v>
      </c>
      <c r="L24" s="20">
        <v>113418.44</v>
      </c>
      <c r="M24" s="123">
        <v>147005.42000000001</v>
      </c>
      <c r="N24"/>
    </row>
    <row r="25" spans="1:14" ht="14.5" x14ac:dyDescent="0.35">
      <c r="A25" s="14" t="s">
        <v>15</v>
      </c>
      <c r="B25" s="20">
        <v>1604481.91</v>
      </c>
      <c r="C25" s="20">
        <v>1237770.28</v>
      </c>
      <c r="D25" s="20">
        <v>1219629.7</v>
      </c>
      <c r="E25" s="20">
        <v>1288772.75</v>
      </c>
      <c r="F25" s="20">
        <v>1523814.07</v>
      </c>
      <c r="G25" s="20">
        <v>1256809.82</v>
      </c>
      <c r="H25" s="20">
        <v>1365614.55</v>
      </c>
      <c r="I25" s="20">
        <v>1247989.26</v>
      </c>
      <c r="J25" s="20">
        <v>1519123.27</v>
      </c>
      <c r="K25" s="20">
        <v>1623347.89</v>
      </c>
      <c r="L25" s="20">
        <v>1493780.2</v>
      </c>
      <c r="M25" s="123">
        <v>1377776.67</v>
      </c>
      <c r="N25"/>
    </row>
    <row r="26" spans="1:14" ht="14.5" x14ac:dyDescent="0.35">
      <c r="A26" s="14" t="s">
        <v>33</v>
      </c>
      <c r="B26" s="20">
        <v>958173.34</v>
      </c>
      <c r="C26" s="20">
        <v>733963.03</v>
      </c>
      <c r="D26" s="20">
        <v>648225.1</v>
      </c>
      <c r="E26" s="20">
        <v>708273.62</v>
      </c>
      <c r="F26" s="20">
        <v>703493.92</v>
      </c>
      <c r="G26" s="20">
        <v>602185.59</v>
      </c>
      <c r="H26" s="20">
        <v>650636.37999999989</v>
      </c>
      <c r="I26" s="20">
        <v>774076.72</v>
      </c>
      <c r="J26" s="20">
        <v>737099.37</v>
      </c>
      <c r="K26" s="20">
        <v>738550.19</v>
      </c>
      <c r="L26" s="20">
        <v>730277.5</v>
      </c>
      <c r="M26" s="123">
        <v>813746.33</v>
      </c>
      <c r="N26"/>
    </row>
    <row r="27" spans="1:14" ht="14.5" x14ac:dyDescent="0.35">
      <c r="A27" s="14" t="s">
        <v>80</v>
      </c>
      <c r="B27" s="20">
        <v>1260.51</v>
      </c>
      <c r="C27" s="20">
        <v>6003.71</v>
      </c>
      <c r="D27" s="20">
        <v>5806.84</v>
      </c>
      <c r="E27" s="20">
        <v>5268.41</v>
      </c>
      <c r="F27" s="20">
        <v>2033.78</v>
      </c>
      <c r="G27" s="20">
        <v>2015.44</v>
      </c>
      <c r="H27" s="20">
        <v>2231.5500000000002</v>
      </c>
      <c r="I27" s="20">
        <v>1700.32</v>
      </c>
      <c r="J27" s="20">
        <v>3596.54</v>
      </c>
      <c r="K27" s="20">
        <v>2309.38</v>
      </c>
      <c r="L27" s="20">
        <v>2107.29</v>
      </c>
      <c r="M27" s="123">
        <v>2954.93</v>
      </c>
      <c r="N27"/>
    </row>
    <row r="28" spans="1:14" ht="14.5" x14ac:dyDescent="0.25">
      <c r="A28" s="14" t="s">
        <v>16</v>
      </c>
      <c r="B28" s="20">
        <v>822303.7</v>
      </c>
      <c r="C28" s="20">
        <v>723484.05</v>
      </c>
      <c r="D28" s="20">
        <v>432474.15</v>
      </c>
      <c r="E28" s="20">
        <v>620949.03</v>
      </c>
      <c r="F28" s="20">
        <v>684289</v>
      </c>
      <c r="G28" s="20">
        <v>460885.47</v>
      </c>
      <c r="H28" s="20">
        <v>580478.75</v>
      </c>
      <c r="I28" s="20">
        <v>551694.82999999996</v>
      </c>
      <c r="J28" s="20">
        <v>507276.45</v>
      </c>
      <c r="K28" s="20">
        <v>551837.29</v>
      </c>
      <c r="L28" s="20">
        <v>517734.42</v>
      </c>
      <c r="M28" s="123">
        <v>616587.01</v>
      </c>
      <c r="N28" s="49"/>
    </row>
    <row r="29" spans="1:14" ht="15.5" x14ac:dyDescent="0.35">
      <c r="A29" s="14" t="s">
        <v>17</v>
      </c>
      <c r="B29" s="20">
        <v>2349164.33</v>
      </c>
      <c r="C29" s="20">
        <v>1678733.89</v>
      </c>
      <c r="D29" s="20">
        <v>1538666.82</v>
      </c>
      <c r="E29" s="20">
        <v>2121754.58</v>
      </c>
      <c r="F29" s="20">
        <v>1603553.12</v>
      </c>
      <c r="G29" s="20">
        <v>1673304.16</v>
      </c>
      <c r="H29" s="20">
        <v>1881923.5899999999</v>
      </c>
      <c r="I29" s="20">
        <v>1900078.84</v>
      </c>
      <c r="J29" s="20">
        <v>1892604.84</v>
      </c>
      <c r="K29" s="20">
        <v>1813168.34</v>
      </c>
      <c r="L29" s="20">
        <v>1730103.86</v>
      </c>
      <c r="M29" s="123">
        <v>1750895.66</v>
      </c>
      <c r="N29"/>
    </row>
    <row r="30" spans="1:14" ht="14.5" x14ac:dyDescent="0.25">
      <c r="A30" s="14" t="s">
        <v>18</v>
      </c>
      <c r="B30" s="20">
        <v>60761.71</v>
      </c>
      <c r="C30" s="20">
        <v>38648.21</v>
      </c>
      <c r="D30" s="20">
        <v>113208.04000000001</v>
      </c>
      <c r="E30" s="20">
        <v>107642.43</v>
      </c>
      <c r="F30" s="20">
        <v>78801.95</v>
      </c>
      <c r="G30" s="20">
        <v>104107.05</v>
      </c>
      <c r="H30" s="20">
        <v>98246.79</v>
      </c>
      <c r="I30" s="20">
        <v>39205.370000000003</v>
      </c>
      <c r="J30" s="20">
        <v>58616.87</v>
      </c>
      <c r="K30" s="20">
        <v>59159.040000000001</v>
      </c>
      <c r="L30" s="20">
        <v>112748.22</v>
      </c>
      <c r="M30" s="123">
        <v>67000.45</v>
      </c>
      <c r="N30" s="49"/>
    </row>
    <row r="31" spans="1:14" ht="14.5" x14ac:dyDescent="0.35">
      <c r="A31" s="14" t="s">
        <v>19</v>
      </c>
      <c r="B31" s="20">
        <v>2238726.34</v>
      </c>
      <c r="C31" s="20">
        <v>2007194.94</v>
      </c>
      <c r="D31" s="20">
        <v>977317.12</v>
      </c>
      <c r="E31" s="20">
        <v>2442717.1800000002</v>
      </c>
      <c r="F31" s="20">
        <v>909260.79</v>
      </c>
      <c r="G31" s="20">
        <v>2746653.28</v>
      </c>
      <c r="H31" s="20">
        <v>2868987.45</v>
      </c>
      <c r="I31" s="20">
        <v>826327.44</v>
      </c>
      <c r="J31" s="20">
        <v>2054735.51</v>
      </c>
      <c r="K31" s="20">
        <v>1510463.53</v>
      </c>
      <c r="L31" s="20">
        <v>1551391.88</v>
      </c>
      <c r="M31" s="123">
        <v>1813780.28</v>
      </c>
      <c r="N31"/>
    </row>
    <row r="32" spans="1:14" ht="14.5" x14ac:dyDescent="0.35">
      <c r="A32" s="14" t="s">
        <v>20</v>
      </c>
      <c r="B32" s="20">
        <v>743046.18</v>
      </c>
      <c r="C32" s="20">
        <v>592749.71</v>
      </c>
      <c r="D32" s="20">
        <v>745074.08</v>
      </c>
      <c r="E32" s="20">
        <v>646279.56999999995</v>
      </c>
      <c r="F32" s="20">
        <v>749113.63</v>
      </c>
      <c r="G32" s="20">
        <v>705132.94</v>
      </c>
      <c r="H32" s="20">
        <v>903465.4</v>
      </c>
      <c r="I32" s="20">
        <v>706511.52</v>
      </c>
      <c r="J32" s="20">
        <v>636768.47</v>
      </c>
      <c r="K32" s="20">
        <v>996902.38</v>
      </c>
      <c r="L32" s="20">
        <v>622352.47</v>
      </c>
      <c r="M32" s="123">
        <v>707884.68</v>
      </c>
      <c r="N32"/>
    </row>
    <row r="33" spans="1:14" ht="14.5" x14ac:dyDescent="0.35">
      <c r="A33" s="14" t="s">
        <v>21</v>
      </c>
      <c r="B33" s="20">
        <v>786727.61</v>
      </c>
      <c r="C33" s="20">
        <v>558844.26</v>
      </c>
      <c r="D33" s="20">
        <v>418656.47</v>
      </c>
      <c r="E33" s="20">
        <v>523046.43</v>
      </c>
      <c r="F33" s="20">
        <v>788793.22</v>
      </c>
      <c r="G33" s="20">
        <v>439703.28</v>
      </c>
      <c r="H33" s="20">
        <v>494423.54000000004</v>
      </c>
      <c r="I33" s="20">
        <v>936760.59</v>
      </c>
      <c r="J33" s="20">
        <v>524892.87</v>
      </c>
      <c r="K33" s="20">
        <v>980333.78</v>
      </c>
      <c r="L33" s="20">
        <v>580516.97</v>
      </c>
      <c r="M33" s="123">
        <v>722045.4</v>
      </c>
      <c r="N33"/>
    </row>
    <row r="34" spans="1:14" ht="14.5" x14ac:dyDescent="0.35">
      <c r="A34" s="14" t="s">
        <v>22</v>
      </c>
      <c r="B34" s="20">
        <v>1200.08</v>
      </c>
      <c r="C34" s="20">
        <v>44.24</v>
      </c>
      <c r="D34" s="20">
        <v>33.729999999999997</v>
      </c>
      <c r="E34" s="20">
        <v>26.56</v>
      </c>
      <c r="F34" s="20">
        <v>126.84</v>
      </c>
      <c r="G34" s="20">
        <v>23.16</v>
      </c>
      <c r="H34" s="20">
        <v>0</v>
      </c>
      <c r="I34" s="20">
        <v>7.46</v>
      </c>
      <c r="J34" s="20">
        <v>30.63</v>
      </c>
      <c r="K34" s="20">
        <v>0.19</v>
      </c>
      <c r="L34" s="20">
        <v>5.72</v>
      </c>
      <c r="M34" s="123">
        <v>12.85</v>
      </c>
      <c r="N34"/>
    </row>
    <row r="35" spans="1:14" ht="15.5" x14ac:dyDescent="0.35">
      <c r="A35" s="14" t="s">
        <v>23</v>
      </c>
      <c r="B35" s="20">
        <v>1158598.73</v>
      </c>
      <c r="C35" s="20">
        <v>1215251.01</v>
      </c>
      <c r="D35" s="20">
        <v>960866.73</v>
      </c>
      <c r="E35" s="20">
        <v>954036.6</v>
      </c>
      <c r="F35" s="20">
        <v>1078547.74</v>
      </c>
      <c r="G35" s="20">
        <v>912864.01</v>
      </c>
      <c r="H35" s="20">
        <v>1070111.1299999999</v>
      </c>
      <c r="I35" s="20">
        <v>1010902.5</v>
      </c>
      <c r="J35" s="20">
        <v>1496238.21</v>
      </c>
      <c r="K35" s="20">
        <v>1352645.81</v>
      </c>
      <c r="L35" s="20">
        <v>1331847.48</v>
      </c>
      <c r="M35" s="123">
        <v>1660376.47</v>
      </c>
      <c r="N35"/>
    </row>
    <row r="36" spans="1:14" ht="15.5" x14ac:dyDescent="0.35">
      <c r="A36" s="14" t="s">
        <v>24</v>
      </c>
      <c r="B36" s="20">
        <v>8763731.5</v>
      </c>
      <c r="C36" s="20">
        <v>7544378.1299999999</v>
      </c>
      <c r="D36" s="20">
        <v>7185898.5100000016</v>
      </c>
      <c r="E36" s="20">
        <v>8024326.7699999996</v>
      </c>
      <c r="F36" s="20">
        <v>7375939.0099999998</v>
      </c>
      <c r="G36" s="20">
        <v>7240985.6600000001</v>
      </c>
      <c r="H36" s="20">
        <v>7870402.2199999997</v>
      </c>
      <c r="I36" s="20">
        <v>8042058.0599999996</v>
      </c>
      <c r="J36" s="20">
        <v>10393937.25</v>
      </c>
      <c r="K36" s="20">
        <v>12536007.4</v>
      </c>
      <c r="L36" s="20">
        <v>8834446.3000000007</v>
      </c>
      <c r="M36" s="123">
        <v>9981629.6899999995</v>
      </c>
      <c r="N36"/>
    </row>
    <row r="37" spans="1:14" ht="14.5" x14ac:dyDescent="0.35">
      <c r="A37" s="14" t="s">
        <v>25</v>
      </c>
      <c r="B37" s="20">
        <v>1753134.85</v>
      </c>
      <c r="C37" s="20">
        <v>1839360.25</v>
      </c>
      <c r="D37" s="20">
        <v>1113283.24</v>
      </c>
      <c r="E37" s="20">
        <v>1349666.71</v>
      </c>
      <c r="F37" s="20">
        <v>1224869.32</v>
      </c>
      <c r="G37" s="20">
        <v>1222327.75</v>
      </c>
      <c r="H37" s="20">
        <v>1360046.85</v>
      </c>
      <c r="I37" s="20">
        <v>1318460.3</v>
      </c>
      <c r="J37" s="20">
        <v>1590945.5</v>
      </c>
      <c r="K37" s="20">
        <v>1536906.14</v>
      </c>
      <c r="L37" s="20">
        <v>1251196.9099999999</v>
      </c>
      <c r="M37" s="123">
        <v>1476065.63</v>
      </c>
      <c r="N37"/>
    </row>
    <row r="38" spans="1:14" ht="14.5" x14ac:dyDescent="0.35">
      <c r="A38" s="14" t="s">
        <v>26</v>
      </c>
      <c r="B38" s="20">
        <v>6772.87</v>
      </c>
      <c r="C38" s="20">
        <v>7147.7</v>
      </c>
      <c r="D38" s="20">
        <v>4843.8599999999997</v>
      </c>
      <c r="E38" s="20">
        <v>7742.4</v>
      </c>
      <c r="F38" s="20">
        <v>7842.33</v>
      </c>
      <c r="G38" s="20">
        <v>5204.49</v>
      </c>
      <c r="H38" s="20">
        <v>6931.3200000000006</v>
      </c>
      <c r="I38" s="20">
        <v>4801.62</v>
      </c>
      <c r="J38" s="20">
        <v>5571.49</v>
      </c>
      <c r="K38" s="20">
        <v>6245.24</v>
      </c>
      <c r="L38" s="20">
        <v>6714.48</v>
      </c>
      <c r="M38" s="123">
        <v>6600</v>
      </c>
      <c r="N38"/>
    </row>
    <row r="39" spans="1:14" ht="15.5" x14ac:dyDescent="0.35">
      <c r="A39" s="14" t="s">
        <v>27</v>
      </c>
      <c r="B39" s="20">
        <v>66302.02</v>
      </c>
      <c r="C39" s="20">
        <v>36922.400000000001</v>
      </c>
      <c r="D39" s="20">
        <v>45106.250000000007</v>
      </c>
      <c r="E39" s="20">
        <v>39575.64</v>
      </c>
      <c r="F39" s="20">
        <v>40670.97</v>
      </c>
      <c r="G39" s="20">
        <v>46142.05</v>
      </c>
      <c r="H39" s="20">
        <v>54305.19999999999</v>
      </c>
      <c r="I39" s="20">
        <v>43840.13</v>
      </c>
      <c r="J39" s="20">
        <v>64384.66</v>
      </c>
      <c r="K39" s="20">
        <v>87269.36</v>
      </c>
      <c r="L39" s="20">
        <v>48118.31</v>
      </c>
      <c r="M39" s="123">
        <v>52202.83</v>
      </c>
      <c r="N39"/>
    </row>
    <row r="40" spans="1:14" ht="14.5" x14ac:dyDescent="0.35">
      <c r="A40" s="14" t="s">
        <v>28</v>
      </c>
      <c r="B40" s="20">
        <v>2005252.39</v>
      </c>
      <c r="C40" s="20">
        <v>1754949.69</v>
      </c>
      <c r="D40" s="20">
        <v>1047548.43</v>
      </c>
      <c r="E40" s="20">
        <v>1158134.7</v>
      </c>
      <c r="F40" s="20">
        <v>1404762.42</v>
      </c>
      <c r="G40" s="20">
        <v>1411937.1</v>
      </c>
      <c r="H40" s="20">
        <v>1299363.1499999999</v>
      </c>
      <c r="I40" s="20">
        <v>1367650.95</v>
      </c>
      <c r="J40" s="20">
        <v>1536072.22</v>
      </c>
      <c r="K40" s="20">
        <v>1967383.64</v>
      </c>
      <c r="L40" s="20">
        <v>1763794.61</v>
      </c>
      <c r="M40" s="123">
        <v>2391879.9500000002</v>
      </c>
      <c r="N40"/>
    </row>
    <row r="41" spans="1:14" ht="14.5" x14ac:dyDescent="0.35">
      <c r="A41" s="14" t="s">
        <v>29</v>
      </c>
      <c r="B41" s="20">
        <v>6025772.46</v>
      </c>
      <c r="C41" s="20">
        <v>5699517.6200000001</v>
      </c>
      <c r="D41" s="20">
        <v>4170227.83</v>
      </c>
      <c r="E41" s="20">
        <v>5234525.6900000004</v>
      </c>
      <c r="F41" s="20">
        <v>5417475.5300000003</v>
      </c>
      <c r="G41" s="20">
        <v>4588336.37</v>
      </c>
      <c r="H41" s="20">
        <v>5093852.6100000003</v>
      </c>
      <c r="I41" s="20">
        <v>5160572.68</v>
      </c>
      <c r="J41" s="20">
        <v>5751693.6600000001</v>
      </c>
      <c r="K41" s="20">
        <v>5849222.4500000002</v>
      </c>
      <c r="L41" s="20">
        <v>6547861.2599999998</v>
      </c>
      <c r="M41" s="123">
        <v>5236851.58</v>
      </c>
      <c r="N41"/>
    </row>
    <row r="42" spans="1:14" ht="14.5" x14ac:dyDescent="0.35">
      <c r="A42" s="14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/>
    </row>
    <row r="43" spans="1:14" ht="15" x14ac:dyDescent="0.3">
      <c r="A43" s="12" t="s">
        <v>30</v>
      </c>
      <c r="B43" s="22">
        <f t="shared" ref="B43:E43" si="18">SUM(B44:B64)</f>
        <v>15915137.949999999</v>
      </c>
      <c r="C43" s="22">
        <f t="shared" si="18"/>
        <v>13128902.84</v>
      </c>
      <c r="D43" s="22">
        <f t="shared" si="18"/>
        <v>9353572.4730000012</v>
      </c>
      <c r="E43" s="22">
        <f t="shared" si="18"/>
        <v>10686626.640000001</v>
      </c>
      <c r="F43" s="22">
        <f t="shared" ref="F43" si="19">SUM(F44:F64)</f>
        <v>10484690.18</v>
      </c>
      <c r="G43" s="22">
        <f t="shared" ref="G43" si="20">SUM(G44:G64)</f>
        <v>11353794.190000001</v>
      </c>
      <c r="H43" s="22">
        <f t="shared" ref="H43" si="21">SUM(H44:H64)</f>
        <v>11673223.494999999</v>
      </c>
      <c r="I43" s="22">
        <f t="shared" ref="I43:L43" si="22">SUM(I44:I64)</f>
        <v>11937144.220000003</v>
      </c>
      <c r="J43" s="22">
        <v>13239680.720000001</v>
      </c>
      <c r="K43" s="22">
        <f t="shared" si="22"/>
        <v>12747553.369999999</v>
      </c>
      <c r="L43" s="22">
        <f t="shared" si="22"/>
        <v>11994879.760000002</v>
      </c>
      <c r="M43" s="124">
        <f t="shared" ref="M43" si="23">SUM(M44:M64)</f>
        <v>14110130.629999997</v>
      </c>
      <c r="N43" s="49"/>
    </row>
    <row r="44" spans="1:14" ht="14.5" x14ac:dyDescent="0.35">
      <c r="A44" s="14" t="s">
        <v>11</v>
      </c>
      <c r="B44" s="23">
        <v>13399550.380000001</v>
      </c>
      <c r="C44" s="23">
        <v>10929093.640000001</v>
      </c>
      <c r="D44" s="23">
        <v>7713467.1890000002</v>
      </c>
      <c r="E44" s="23">
        <v>8642770.8000000007</v>
      </c>
      <c r="F44" s="23">
        <v>8608586.7599999998</v>
      </c>
      <c r="G44" s="23">
        <v>9391292.2699999996</v>
      </c>
      <c r="H44" s="23">
        <v>9630463.3059999999</v>
      </c>
      <c r="I44" s="23">
        <v>9945755.9199999999</v>
      </c>
      <c r="J44" s="23">
        <v>10807340.35</v>
      </c>
      <c r="K44" s="23">
        <v>10088947.59</v>
      </c>
      <c r="L44" s="23">
        <v>9828969.6099999994</v>
      </c>
      <c r="M44" s="125">
        <v>11686331.52</v>
      </c>
      <c r="N44"/>
    </row>
    <row r="45" spans="1:14" ht="14.5" x14ac:dyDescent="0.35">
      <c r="A45" s="14" t="s">
        <v>12</v>
      </c>
      <c r="B45" s="23">
        <v>1240.25</v>
      </c>
      <c r="C45" s="23">
        <v>3520.15</v>
      </c>
      <c r="D45" s="23">
        <v>2580.8879999999999</v>
      </c>
      <c r="E45" s="23">
        <v>4630.8599999999997</v>
      </c>
      <c r="F45" s="23">
        <v>3934.06</v>
      </c>
      <c r="G45" s="23">
        <v>3971.25</v>
      </c>
      <c r="H45" s="23">
        <v>8473.4169999999995</v>
      </c>
      <c r="I45" s="23">
        <v>1238.98</v>
      </c>
      <c r="J45" s="23">
        <v>4319.5</v>
      </c>
      <c r="K45" s="23">
        <v>15033.37</v>
      </c>
      <c r="L45" s="23">
        <v>10318.94</v>
      </c>
      <c r="M45" s="125">
        <v>5198.04</v>
      </c>
      <c r="N45"/>
    </row>
    <row r="46" spans="1:14" ht="14.5" x14ac:dyDescent="0.35">
      <c r="A46" s="14" t="s">
        <v>31</v>
      </c>
      <c r="B46" s="23">
        <v>190838.45</v>
      </c>
      <c r="C46" s="23">
        <v>102914.74</v>
      </c>
      <c r="D46" s="23">
        <v>34358.120000000003</v>
      </c>
      <c r="E46" s="23">
        <v>105156.08</v>
      </c>
      <c r="F46" s="23">
        <v>69358.78</v>
      </c>
      <c r="G46" s="23">
        <v>157622.62</v>
      </c>
      <c r="H46" s="23">
        <v>56137.531000000003</v>
      </c>
      <c r="I46" s="23">
        <v>105025.46</v>
      </c>
      <c r="J46" s="23">
        <v>135684.54</v>
      </c>
      <c r="K46" s="23">
        <v>74850.039999999994</v>
      </c>
      <c r="L46" s="23">
        <v>93585.25</v>
      </c>
      <c r="M46" s="125">
        <v>121786.75</v>
      </c>
      <c r="N46"/>
    </row>
    <row r="47" spans="1:14" ht="14.5" x14ac:dyDescent="0.35">
      <c r="A47" s="14" t="s">
        <v>32</v>
      </c>
      <c r="B47" s="23">
        <v>46589.94</v>
      </c>
      <c r="C47" s="23">
        <v>26719.62</v>
      </c>
      <c r="D47" s="23">
        <v>33402.569000000003</v>
      </c>
      <c r="E47" s="23">
        <v>34769.379999999997</v>
      </c>
      <c r="F47" s="23">
        <v>34234.25</v>
      </c>
      <c r="G47" s="23">
        <v>61385.81</v>
      </c>
      <c r="H47" s="23">
        <v>40604.114999999998</v>
      </c>
      <c r="I47" s="23">
        <v>45806.57</v>
      </c>
      <c r="J47" s="23">
        <v>48051.65</v>
      </c>
      <c r="K47" s="23">
        <v>74791.899999999994</v>
      </c>
      <c r="L47" s="23">
        <v>41794.74</v>
      </c>
      <c r="M47" s="125">
        <v>53088.65</v>
      </c>
      <c r="N47"/>
    </row>
    <row r="48" spans="1:14" ht="14.5" x14ac:dyDescent="0.35">
      <c r="A48" s="14" t="s">
        <v>15</v>
      </c>
      <c r="B48" s="23">
        <v>44218.66</v>
      </c>
      <c r="C48" s="23">
        <v>33931.449999999997</v>
      </c>
      <c r="D48" s="23">
        <v>33746.33</v>
      </c>
      <c r="E48" s="23">
        <v>36891.79</v>
      </c>
      <c r="F48" s="23">
        <v>42214.14</v>
      </c>
      <c r="G48" s="23">
        <v>34683.919999999998</v>
      </c>
      <c r="H48" s="23">
        <v>37862.042000000001</v>
      </c>
      <c r="I48" s="23">
        <v>34577.879999999997</v>
      </c>
      <c r="J48" s="23">
        <v>42081.05</v>
      </c>
      <c r="K48" s="23">
        <v>45008.11</v>
      </c>
      <c r="L48" s="23">
        <v>41728.29</v>
      </c>
      <c r="M48" s="125">
        <v>38150.660000000003</v>
      </c>
      <c r="N48"/>
    </row>
    <row r="49" spans="1:14" ht="14.5" x14ac:dyDescent="0.35">
      <c r="A49" s="14" t="s">
        <v>33</v>
      </c>
      <c r="B49" s="23">
        <v>48782.8</v>
      </c>
      <c r="C49" s="23">
        <v>42969.440000000002</v>
      </c>
      <c r="D49" s="23">
        <v>30198.275000000001</v>
      </c>
      <c r="E49" s="23">
        <v>42849.71</v>
      </c>
      <c r="F49" s="23">
        <v>52776.66</v>
      </c>
      <c r="G49" s="23">
        <v>40330.75</v>
      </c>
      <c r="H49" s="23">
        <v>42917.919000000002</v>
      </c>
      <c r="I49" s="23">
        <v>59695.199999999997</v>
      </c>
      <c r="J49" s="23">
        <v>52046.39</v>
      </c>
      <c r="K49" s="23">
        <v>48681.62</v>
      </c>
      <c r="L49" s="23">
        <v>49162.44</v>
      </c>
      <c r="M49" s="125">
        <v>47333.45</v>
      </c>
      <c r="N49"/>
    </row>
    <row r="50" spans="1:14" ht="14.5" x14ac:dyDescent="0.35">
      <c r="A50" s="14" t="s">
        <v>80</v>
      </c>
      <c r="B50" s="24">
        <v>300.26</v>
      </c>
      <c r="C50" s="24">
        <v>1395.26</v>
      </c>
      <c r="D50" s="24">
        <v>1627.92</v>
      </c>
      <c r="E50" s="24">
        <v>1319.09</v>
      </c>
      <c r="F50" s="24">
        <v>509.26</v>
      </c>
      <c r="G50" s="24">
        <v>496.73</v>
      </c>
      <c r="H50" s="24">
        <v>546.05999999999995</v>
      </c>
      <c r="I50" s="24">
        <v>426.71</v>
      </c>
      <c r="J50" s="24">
        <v>937</v>
      </c>
      <c r="K50" s="24">
        <v>578.20000000000005</v>
      </c>
      <c r="L50" s="24">
        <v>527.04999999999995</v>
      </c>
      <c r="M50" s="126">
        <v>734.66</v>
      </c>
      <c r="N50"/>
    </row>
    <row r="51" spans="1:14" ht="14.5" x14ac:dyDescent="0.25">
      <c r="A51" s="14" t="s">
        <v>16</v>
      </c>
      <c r="B51" s="23">
        <v>72754.350000000006</v>
      </c>
      <c r="C51" s="23">
        <v>74574.77</v>
      </c>
      <c r="D51" s="23">
        <v>37538.201999999997</v>
      </c>
      <c r="E51" s="23">
        <v>60523.97</v>
      </c>
      <c r="F51" s="23">
        <v>59145.04</v>
      </c>
      <c r="G51" s="23">
        <v>48740.71</v>
      </c>
      <c r="H51" s="23">
        <v>52606.55</v>
      </c>
      <c r="I51" s="23">
        <v>46773.45</v>
      </c>
      <c r="J51" s="23">
        <v>47621.02</v>
      </c>
      <c r="K51" s="23">
        <v>53504.85</v>
      </c>
      <c r="L51" s="23">
        <v>44500.93</v>
      </c>
      <c r="M51" s="125">
        <v>62345.74</v>
      </c>
      <c r="N51" s="49"/>
    </row>
    <row r="52" spans="1:14" ht="15.5" x14ac:dyDescent="0.35">
      <c r="A52" s="14" t="s">
        <v>17</v>
      </c>
      <c r="B52" s="23">
        <v>176913.98</v>
      </c>
      <c r="C52" s="23">
        <v>117686.96</v>
      </c>
      <c r="D52" s="23">
        <v>116976.936</v>
      </c>
      <c r="E52" s="23">
        <v>155109.10999999999</v>
      </c>
      <c r="F52" s="23">
        <v>113453.24</v>
      </c>
      <c r="G52" s="23">
        <v>121131.11</v>
      </c>
      <c r="H52" s="23">
        <v>155649.81200000001</v>
      </c>
      <c r="I52" s="23">
        <v>128371.88</v>
      </c>
      <c r="J52" s="23">
        <v>124675.32</v>
      </c>
      <c r="K52" s="23">
        <v>126177.33</v>
      </c>
      <c r="L52" s="23">
        <v>134203.74</v>
      </c>
      <c r="M52" s="125">
        <v>127515.36</v>
      </c>
      <c r="N52"/>
    </row>
    <row r="53" spans="1:14" ht="14.5" x14ac:dyDescent="0.25">
      <c r="A53" s="14" t="s">
        <v>18</v>
      </c>
      <c r="B53" s="23">
        <v>696.75</v>
      </c>
      <c r="C53" s="23">
        <v>462.6</v>
      </c>
      <c r="D53" s="23">
        <v>797.072</v>
      </c>
      <c r="E53" s="23">
        <v>1235.02</v>
      </c>
      <c r="F53" s="23">
        <v>898.32</v>
      </c>
      <c r="G53" s="23">
        <v>1210.69</v>
      </c>
      <c r="H53" s="23">
        <v>1119.28</v>
      </c>
      <c r="I53" s="23">
        <v>446.77</v>
      </c>
      <c r="J53" s="23">
        <v>666.88</v>
      </c>
      <c r="K53" s="23">
        <v>670.91</v>
      </c>
      <c r="L53" s="23">
        <v>1293.43</v>
      </c>
      <c r="M53" s="125">
        <v>816.92</v>
      </c>
      <c r="N53" s="49"/>
    </row>
    <row r="54" spans="1:14" ht="14.5" x14ac:dyDescent="0.35">
      <c r="A54" s="14" t="s">
        <v>19</v>
      </c>
      <c r="B54" s="23">
        <v>64993.120000000003</v>
      </c>
      <c r="C54" s="23">
        <v>59367.71</v>
      </c>
      <c r="D54" s="23">
        <v>28787.053</v>
      </c>
      <c r="E54" s="23">
        <v>73944.740000000005</v>
      </c>
      <c r="F54" s="23">
        <v>26773.83</v>
      </c>
      <c r="G54" s="23">
        <v>81837.179999999993</v>
      </c>
      <c r="H54" s="23">
        <v>86159.509000000005</v>
      </c>
      <c r="I54" s="23">
        <v>24549.42</v>
      </c>
      <c r="J54" s="23">
        <v>61554.87</v>
      </c>
      <c r="K54" s="23">
        <v>45381.32</v>
      </c>
      <c r="L54" s="23">
        <v>46280.72</v>
      </c>
      <c r="M54" s="125">
        <v>53919.76</v>
      </c>
      <c r="N54"/>
    </row>
    <row r="55" spans="1:14" ht="14.5" x14ac:dyDescent="0.35">
      <c r="A55" s="14" t="s">
        <v>20</v>
      </c>
      <c r="B55" s="23">
        <v>61858.400000000001</v>
      </c>
      <c r="C55" s="23">
        <v>51657.46</v>
      </c>
      <c r="D55" s="23">
        <v>60189.47</v>
      </c>
      <c r="E55" s="23">
        <v>57489.42</v>
      </c>
      <c r="F55" s="23">
        <v>63344.06</v>
      </c>
      <c r="G55" s="23">
        <v>63208.160000000003</v>
      </c>
      <c r="H55" s="23">
        <v>77812.774999999994</v>
      </c>
      <c r="I55" s="23">
        <v>56305.66</v>
      </c>
      <c r="J55" s="23">
        <v>55698.76</v>
      </c>
      <c r="K55" s="23">
        <v>87291.63</v>
      </c>
      <c r="L55" s="23">
        <v>61190.32</v>
      </c>
      <c r="M55" s="125">
        <v>59004.11</v>
      </c>
      <c r="N55"/>
    </row>
    <row r="56" spans="1:14" ht="14.5" x14ac:dyDescent="0.35">
      <c r="A56" s="14" t="s">
        <v>21</v>
      </c>
      <c r="B56" s="23">
        <v>19542.66</v>
      </c>
      <c r="C56" s="23">
        <v>12971.31</v>
      </c>
      <c r="D56" s="23">
        <v>10584.34</v>
      </c>
      <c r="E56" s="23">
        <v>14159.64</v>
      </c>
      <c r="F56" s="23">
        <v>17498.87</v>
      </c>
      <c r="G56" s="23">
        <v>11909.31</v>
      </c>
      <c r="H56" s="23">
        <v>13281.245000000001</v>
      </c>
      <c r="I56" s="23">
        <v>22611.96</v>
      </c>
      <c r="J56" s="23">
        <v>13597.44</v>
      </c>
      <c r="K56" s="23">
        <v>21880.99</v>
      </c>
      <c r="L56" s="23">
        <v>15704.68</v>
      </c>
      <c r="M56" s="125">
        <v>17614.3</v>
      </c>
      <c r="N56"/>
    </row>
    <row r="57" spans="1:14" ht="14.5" x14ac:dyDescent="0.35">
      <c r="A57" s="14" t="s">
        <v>22</v>
      </c>
      <c r="B57" s="23">
        <v>1825.42</v>
      </c>
      <c r="C57" s="23">
        <v>38.68</v>
      </c>
      <c r="D57" s="23">
        <v>8.24</v>
      </c>
      <c r="E57" s="23">
        <v>14.28</v>
      </c>
      <c r="F57" s="23">
        <v>188.64</v>
      </c>
      <c r="G57" s="23">
        <v>11.3</v>
      </c>
      <c r="H57" s="23">
        <v>0</v>
      </c>
      <c r="I57" s="23">
        <v>9.92</v>
      </c>
      <c r="J57" s="23">
        <v>12.43</v>
      </c>
      <c r="K57" s="23">
        <v>0.32</v>
      </c>
      <c r="L57" s="23">
        <v>8.31</v>
      </c>
      <c r="M57" s="125">
        <v>13.45</v>
      </c>
      <c r="N57"/>
    </row>
    <row r="58" spans="1:14" ht="15.5" x14ac:dyDescent="0.35">
      <c r="A58" s="14" t="s">
        <v>23</v>
      </c>
      <c r="B58" s="23">
        <v>121255.12</v>
      </c>
      <c r="C58" s="23">
        <v>124849.29</v>
      </c>
      <c r="D58" s="23">
        <v>100874.33500000001</v>
      </c>
      <c r="E58" s="23">
        <v>97129.41</v>
      </c>
      <c r="F58" s="23">
        <v>108912.79</v>
      </c>
      <c r="G58" s="23">
        <v>90944.94</v>
      </c>
      <c r="H58" s="23">
        <v>105805.068</v>
      </c>
      <c r="I58" s="23">
        <v>101588.67</v>
      </c>
      <c r="J58" s="23">
        <v>155070.35</v>
      </c>
      <c r="K58" s="23">
        <v>141257.63</v>
      </c>
      <c r="L58" s="23">
        <v>134199.01</v>
      </c>
      <c r="M58" s="125">
        <v>169939.02</v>
      </c>
      <c r="N58"/>
    </row>
    <row r="59" spans="1:14" ht="15.5" x14ac:dyDescent="0.35">
      <c r="A59" s="14" t="s">
        <v>24</v>
      </c>
      <c r="B59" s="23">
        <v>762419.54</v>
      </c>
      <c r="C59" s="23">
        <v>664910.31000000006</v>
      </c>
      <c r="D59" s="23">
        <v>619770.223</v>
      </c>
      <c r="E59" s="23">
        <v>704024.95</v>
      </c>
      <c r="F59" s="23">
        <v>643557.56999999995</v>
      </c>
      <c r="G59" s="23">
        <v>632975.06999999995</v>
      </c>
      <c r="H59" s="23">
        <v>680211.15399999998</v>
      </c>
      <c r="I59" s="23">
        <v>696655.83</v>
      </c>
      <c r="J59" s="23">
        <v>898567.18</v>
      </c>
      <c r="K59" s="23">
        <v>1085905.8400000001</v>
      </c>
      <c r="L59" s="23">
        <v>767539.99</v>
      </c>
      <c r="M59" s="125">
        <v>863820.67</v>
      </c>
      <c r="N59"/>
    </row>
    <row r="60" spans="1:14" ht="14.5" x14ac:dyDescent="0.35">
      <c r="A60" s="14" t="s">
        <v>25</v>
      </c>
      <c r="B60" s="23">
        <v>567361.56000000006</v>
      </c>
      <c r="C60" s="23">
        <v>626782.6</v>
      </c>
      <c r="D60" s="23">
        <v>351412.96299999999</v>
      </c>
      <c r="E60" s="23">
        <v>449764.31</v>
      </c>
      <c r="F60" s="23">
        <v>412658.62</v>
      </c>
      <c r="G60" s="23">
        <v>410218.02</v>
      </c>
      <c r="H60" s="23">
        <v>476399.25400000002</v>
      </c>
      <c r="I60" s="23">
        <v>450167.41</v>
      </c>
      <c r="J60" s="23">
        <v>550626.14</v>
      </c>
      <c r="K60" s="23">
        <v>530327.14</v>
      </c>
      <c r="L60" s="23">
        <v>429170.66</v>
      </c>
      <c r="M60" s="125">
        <v>516980.84</v>
      </c>
      <c r="N60"/>
    </row>
    <row r="61" spans="1:14" ht="14.5" x14ac:dyDescent="0.35">
      <c r="A61" s="14" t="s">
        <v>26</v>
      </c>
      <c r="B61" s="23">
        <v>2871.85</v>
      </c>
      <c r="C61" s="23">
        <v>3692</v>
      </c>
      <c r="D61" s="23">
        <v>2502</v>
      </c>
      <c r="E61" s="23">
        <v>4001</v>
      </c>
      <c r="F61" s="23">
        <v>4047.3</v>
      </c>
      <c r="G61" s="23">
        <v>2677.5</v>
      </c>
      <c r="H61" s="23">
        <v>3570.1</v>
      </c>
      <c r="I61" s="23">
        <v>2482</v>
      </c>
      <c r="J61" s="23">
        <v>2872.5</v>
      </c>
      <c r="K61" s="23">
        <v>3218.75</v>
      </c>
      <c r="L61" s="23">
        <v>2709</v>
      </c>
      <c r="M61" s="125">
        <v>3604</v>
      </c>
      <c r="N61"/>
    </row>
    <row r="62" spans="1:14" ht="15.5" x14ac:dyDescent="0.35">
      <c r="A62" s="14" t="s">
        <v>27</v>
      </c>
      <c r="B62" s="23">
        <v>5358.55</v>
      </c>
      <c r="C62" s="23">
        <v>2596.9299999999998</v>
      </c>
      <c r="D62" s="23">
        <v>3292.5</v>
      </c>
      <c r="E62" s="23">
        <v>2734.15</v>
      </c>
      <c r="F62" s="23">
        <v>2836.75</v>
      </c>
      <c r="G62" s="23">
        <v>3359.05</v>
      </c>
      <c r="H62" s="23">
        <v>3911.38</v>
      </c>
      <c r="I62" s="23">
        <v>3199.1</v>
      </c>
      <c r="J62" s="23">
        <v>4759.3999999999996</v>
      </c>
      <c r="K62" s="23">
        <v>6916.5</v>
      </c>
      <c r="L62" s="23">
        <v>3288.8</v>
      </c>
      <c r="M62" s="125">
        <v>3778.73</v>
      </c>
      <c r="N62"/>
    </row>
    <row r="63" spans="1:14" ht="14.5" x14ac:dyDescent="0.35">
      <c r="A63" s="14" t="s">
        <v>28</v>
      </c>
      <c r="B63" s="23">
        <v>155877.49</v>
      </c>
      <c r="C63" s="23">
        <v>87088.33</v>
      </c>
      <c r="D63" s="23">
        <v>55612.47</v>
      </c>
      <c r="E63" s="23">
        <v>51625.279999999999</v>
      </c>
      <c r="F63" s="23">
        <v>67501.759999999995</v>
      </c>
      <c r="G63" s="23">
        <v>67860.56</v>
      </c>
      <c r="H63" s="23">
        <v>57727.050999999999</v>
      </c>
      <c r="I63" s="23">
        <v>66961.149999999994</v>
      </c>
      <c r="J63" s="23">
        <v>71809.710000000006</v>
      </c>
      <c r="K63" s="23">
        <v>130147.07</v>
      </c>
      <c r="L63" s="23">
        <v>105072.64</v>
      </c>
      <c r="M63" s="125">
        <v>133060.68</v>
      </c>
      <c r="N63"/>
    </row>
    <row r="64" spans="1:14" ht="14.5" x14ac:dyDescent="0.35">
      <c r="A64" s="14" t="s">
        <v>29</v>
      </c>
      <c r="B64" s="23">
        <v>169888.42</v>
      </c>
      <c r="C64" s="23">
        <v>161679.59</v>
      </c>
      <c r="D64" s="23">
        <v>115845.378</v>
      </c>
      <c r="E64" s="23">
        <v>146483.65</v>
      </c>
      <c r="F64" s="23">
        <v>152259.48000000001</v>
      </c>
      <c r="G64" s="23">
        <v>127927.24</v>
      </c>
      <c r="H64" s="23">
        <v>141965.927</v>
      </c>
      <c r="I64" s="23">
        <v>144494.28</v>
      </c>
      <c r="J64" s="23">
        <v>161688.24</v>
      </c>
      <c r="K64" s="23">
        <v>166982.26</v>
      </c>
      <c r="L64" s="23">
        <v>183631.21</v>
      </c>
      <c r="M64" s="125">
        <v>145093.32</v>
      </c>
      <c r="N64"/>
    </row>
    <row r="65" spans="1:14" ht="14.5" x14ac:dyDescent="0.35">
      <c r="A65" s="14"/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/>
    </row>
    <row r="66" spans="1:14" ht="14.5" x14ac:dyDescent="0.35">
      <c r="A66" s="14"/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21"/>
      <c r="N66"/>
    </row>
    <row r="67" spans="1:14" ht="15" x14ac:dyDescent="0.3">
      <c r="A67" s="12" t="s">
        <v>34</v>
      </c>
      <c r="B67" s="19">
        <f t="shared" ref="B67:E67" si="24">SUM(B68:B76)</f>
        <v>92778154.899999991</v>
      </c>
      <c r="C67" s="19">
        <f t="shared" si="24"/>
        <v>211131809.16</v>
      </c>
      <c r="D67" s="19">
        <f t="shared" si="24"/>
        <v>21772342.880000003</v>
      </c>
      <c r="E67" s="19">
        <f t="shared" si="24"/>
        <v>36200121.199999996</v>
      </c>
      <c r="F67" s="19">
        <f t="shared" ref="F67" si="25">SUM(F68:F76)</f>
        <v>75487105.089999989</v>
      </c>
      <c r="G67" s="19">
        <f t="shared" ref="G67" si="26">SUM(G68:G76)</f>
        <v>88011613.88000001</v>
      </c>
      <c r="H67" s="19">
        <f t="shared" ref="H67" si="27">SUM(H68:H76)</f>
        <v>87298266.689999998</v>
      </c>
      <c r="I67" s="19">
        <f t="shared" ref="I67:L67" si="28">SUM(I68:I76)</f>
        <v>82986168.390000001</v>
      </c>
      <c r="J67" s="19">
        <v>92373318.719999999</v>
      </c>
      <c r="K67" s="19">
        <f t="shared" si="28"/>
        <v>100296236.89999999</v>
      </c>
      <c r="L67" s="19">
        <f t="shared" si="28"/>
        <v>96876311.86999999</v>
      </c>
      <c r="M67" s="122">
        <f t="shared" ref="M67" si="29">SUM(M68:M76)</f>
        <v>110971538.68000002</v>
      </c>
      <c r="N67" s="49"/>
    </row>
    <row r="68" spans="1:14" ht="14.5" x14ac:dyDescent="0.35">
      <c r="A68" s="14" t="s">
        <v>35</v>
      </c>
      <c r="B68" s="20">
        <v>529245.36</v>
      </c>
      <c r="C68" s="20">
        <v>394500.45</v>
      </c>
      <c r="D68" s="20">
        <v>2699846.1</v>
      </c>
      <c r="E68" s="20">
        <v>291664.8</v>
      </c>
      <c r="F68" s="20">
        <v>433025.46</v>
      </c>
      <c r="G68" s="20">
        <v>108315.9</v>
      </c>
      <c r="H68" s="20">
        <v>460404</v>
      </c>
      <c r="I68" s="20">
        <v>409942.48</v>
      </c>
      <c r="J68" s="20">
        <v>279766.68</v>
      </c>
      <c r="K68" s="20">
        <v>195474.37</v>
      </c>
      <c r="L68" s="20">
        <v>2775718.26</v>
      </c>
      <c r="M68" s="123">
        <v>395210.34</v>
      </c>
      <c r="N68"/>
    </row>
    <row r="69" spans="1:14" ht="14.5" x14ac:dyDescent="0.35">
      <c r="A69" s="14" t="s">
        <v>36</v>
      </c>
      <c r="B69" s="20">
        <v>246138.48</v>
      </c>
      <c r="C69" s="20">
        <v>203847.84</v>
      </c>
      <c r="D69" s="20">
        <v>189211.68</v>
      </c>
      <c r="E69" s="20">
        <v>91929.600000000006</v>
      </c>
      <c r="F69" s="20">
        <v>153267.81</v>
      </c>
      <c r="G69" s="20">
        <v>169933.68</v>
      </c>
      <c r="H69" s="20">
        <v>145121.76</v>
      </c>
      <c r="I69" s="20">
        <v>91929.600000000006</v>
      </c>
      <c r="J69" s="20">
        <v>145121.76</v>
      </c>
      <c r="K69" s="20">
        <v>273052.83</v>
      </c>
      <c r="L69" s="20">
        <v>91929.600000000006</v>
      </c>
      <c r="M69" s="123">
        <v>161836.92000000001</v>
      </c>
      <c r="N69"/>
    </row>
    <row r="70" spans="1:14" ht="15.5" x14ac:dyDescent="0.35">
      <c r="A70" s="14" t="s">
        <v>37</v>
      </c>
      <c r="B70" s="20">
        <v>91259425.959999993</v>
      </c>
      <c r="C70" s="20">
        <v>209824148.63</v>
      </c>
      <c r="D70" s="20">
        <v>18419448.23</v>
      </c>
      <c r="E70" s="20">
        <v>35279229.030000001</v>
      </c>
      <c r="F70" s="20">
        <v>74162081.209999993</v>
      </c>
      <c r="G70" s="20">
        <v>87054151.790000007</v>
      </c>
      <c r="H70" s="20">
        <v>85970991.069999993</v>
      </c>
      <c r="I70" s="20">
        <v>82074524.879999995</v>
      </c>
      <c r="J70" s="20">
        <v>91169774.709999993</v>
      </c>
      <c r="K70" s="20">
        <v>99117682.959999993</v>
      </c>
      <c r="L70" s="20">
        <v>93393382.719999999</v>
      </c>
      <c r="M70" s="123">
        <v>109799611.42</v>
      </c>
      <c r="N70"/>
    </row>
    <row r="71" spans="1:14" ht="15.5" x14ac:dyDescent="0.35">
      <c r="A71" s="14" t="s">
        <v>38</v>
      </c>
      <c r="B71" s="20">
        <v>268108.92</v>
      </c>
      <c r="C71" s="20">
        <v>389928.78</v>
      </c>
      <c r="D71" s="20">
        <v>187794.11</v>
      </c>
      <c r="E71" s="20">
        <v>245129.43</v>
      </c>
      <c r="F71" s="20">
        <v>372404.98</v>
      </c>
      <c r="G71" s="20">
        <v>344484</v>
      </c>
      <c r="H71" s="20">
        <v>356619.71</v>
      </c>
      <c r="I71" s="20">
        <v>126969.15</v>
      </c>
      <c r="J71" s="20">
        <v>305251.39</v>
      </c>
      <c r="K71" s="20">
        <v>322230.42</v>
      </c>
      <c r="L71" s="20">
        <v>312492.90999999997</v>
      </c>
      <c r="M71" s="123">
        <v>234798.56</v>
      </c>
      <c r="N71"/>
    </row>
    <row r="72" spans="1:14" ht="14.5" x14ac:dyDescent="0.25">
      <c r="A72" s="14" t="s">
        <v>39</v>
      </c>
      <c r="B72" s="20">
        <v>0</v>
      </c>
      <c r="C72" s="20">
        <v>0</v>
      </c>
      <c r="D72" s="20">
        <v>0</v>
      </c>
      <c r="E72" s="20">
        <v>111.5</v>
      </c>
      <c r="F72" s="20">
        <v>0</v>
      </c>
      <c r="G72" s="20">
        <v>89.2</v>
      </c>
      <c r="H72" s="20">
        <v>0</v>
      </c>
      <c r="I72" s="20">
        <v>0</v>
      </c>
      <c r="J72" s="20">
        <v>0</v>
      </c>
      <c r="K72" s="20">
        <v>3122</v>
      </c>
      <c r="L72" s="20">
        <v>0</v>
      </c>
      <c r="M72" s="123">
        <v>0</v>
      </c>
      <c r="N72" s="49"/>
    </row>
    <row r="73" spans="1:14" ht="14.5" x14ac:dyDescent="0.25">
      <c r="A73" s="14" t="s">
        <v>40</v>
      </c>
      <c r="B73" s="20">
        <v>460716.55</v>
      </c>
      <c r="C73" s="20">
        <v>299433.88</v>
      </c>
      <c r="D73" s="20">
        <v>264289.89</v>
      </c>
      <c r="E73" s="20">
        <v>272391.75</v>
      </c>
      <c r="F73" s="20">
        <v>350922.17</v>
      </c>
      <c r="G73" s="20">
        <v>330714.51</v>
      </c>
      <c r="H73" s="20">
        <v>350896.58</v>
      </c>
      <c r="I73" s="20">
        <v>267682.88</v>
      </c>
      <c r="J73" s="20">
        <v>457915.3</v>
      </c>
      <c r="K73" s="20">
        <v>368227.72</v>
      </c>
      <c r="L73" s="20">
        <v>281077.09999999998</v>
      </c>
      <c r="M73" s="123">
        <v>372213.04</v>
      </c>
      <c r="N73" s="49"/>
    </row>
    <row r="74" spans="1:14" ht="15.5" x14ac:dyDescent="0.35">
      <c r="A74" s="14" t="s">
        <v>41</v>
      </c>
      <c r="B74" s="20">
        <v>872.03</v>
      </c>
      <c r="C74" s="20">
        <v>0</v>
      </c>
      <c r="D74" s="20">
        <v>932.91</v>
      </c>
      <c r="E74" s="20">
        <f>1445.03+1178.4</f>
        <v>2623.4300000000003</v>
      </c>
      <c r="F74" s="20">
        <v>281.83</v>
      </c>
      <c r="G74" s="20">
        <v>0</v>
      </c>
      <c r="H74" s="20">
        <v>120.79</v>
      </c>
      <c r="I74" s="20">
        <v>0</v>
      </c>
      <c r="J74" s="20">
        <v>289.2</v>
      </c>
      <c r="K74" s="20">
        <v>42.72</v>
      </c>
      <c r="L74" s="20">
        <v>0</v>
      </c>
      <c r="M74" s="123">
        <v>1178.4000000000001</v>
      </c>
      <c r="N74"/>
    </row>
    <row r="75" spans="1:14" ht="14.5" x14ac:dyDescent="0.35">
      <c r="A75" s="14" t="s">
        <v>42</v>
      </c>
      <c r="B75" s="20">
        <v>0</v>
      </c>
      <c r="C75" s="20">
        <v>0</v>
      </c>
      <c r="D75" s="20">
        <v>0</v>
      </c>
      <c r="E75" s="20">
        <v>0</v>
      </c>
      <c r="F75" s="20">
        <v>0</v>
      </c>
      <c r="G75" s="20">
        <v>0</v>
      </c>
      <c r="H75" s="20">
        <v>0</v>
      </c>
      <c r="I75" s="20">
        <v>0</v>
      </c>
      <c r="J75" s="20">
        <v>0</v>
      </c>
      <c r="K75" s="20">
        <v>0</v>
      </c>
      <c r="L75" s="20">
        <v>0</v>
      </c>
      <c r="M75" s="123">
        <v>0</v>
      </c>
      <c r="N75"/>
    </row>
    <row r="76" spans="1:14" ht="14.5" x14ac:dyDescent="0.35">
      <c r="A76" s="14" t="s">
        <v>43</v>
      </c>
      <c r="B76" s="20">
        <v>13647.6</v>
      </c>
      <c r="C76" s="20">
        <v>19949.580000000002</v>
      </c>
      <c r="D76" s="20">
        <v>10819.96</v>
      </c>
      <c r="E76" s="20">
        <v>17041.66</v>
      </c>
      <c r="F76" s="20">
        <v>15121.63</v>
      </c>
      <c r="G76" s="20">
        <v>3924.8</v>
      </c>
      <c r="H76" s="20">
        <v>14112.78</v>
      </c>
      <c r="I76" s="20">
        <v>15119.4</v>
      </c>
      <c r="J76" s="20">
        <v>15199.68</v>
      </c>
      <c r="K76" s="20">
        <v>16403.88</v>
      </c>
      <c r="L76" s="20">
        <v>21711.279999999999</v>
      </c>
      <c r="M76" s="123">
        <v>6690</v>
      </c>
      <c r="N76"/>
    </row>
    <row r="77" spans="1:14" ht="14.5" x14ac:dyDescent="0.35">
      <c r="A77" s="14"/>
      <c r="B77" s="44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/>
    </row>
    <row r="78" spans="1:14" ht="15" x14ac:dyDescent="0.3">
      <c r="A78" s="12" t="s">
        <v>44</v>
      </c>
      <c r="B78" s="22">
        <f t="shared" ref="B78:D78" si="30">SUM(B79:B87)</f>
        <v>189430.65</v>
      </c>
      <c r="C78" s="22">
        <f t="shared" si="30"/>
        <v>430367.38999999996</v>
      </c>
      <c r="D78" s="22">
        <f t="shared" si="30"/>
        <v>46103.343000000008</v>
      </c>
      <c r="E78" s="22">
        <f t="shared" ref="E78" si="31">SUM(E79:E87)</f>
        <v>73961.420000000013</v>
      </c>
      <c r="F78" s="22">
        <f t="shared" ref="F78" si="32">SUM(F79:F87)</f>
        <v>154099.66000000003</v>
      </c>
      <c r="G78" s="22">
        <f t="shared" ref="G78" si="33">SUM(G79:G87)</f>
        <v>179417.97</v>
      </c>
      <c r="H78" s="22">
        <f t="shared" ref="H78" si="34">SUM(H79:H87)</f>
        <v>178169.03000000003</v>
      </c>
      <c r="I78" s="22">
        <f t="shared" ref="I78" si="35">SUM(I79:I87)</f>
        <v>169321.83</v>
      </c>
      <c r="J78" s="22">
        <v>188394.52</v>
      </c>
      <c r="K78" s="22">
        <f>SUM(K79:K87)</f>
        <v>204556.47999999998</v>
      </c>
      <c r="L78" s="22">
        <f>SUM(L79:L87)</f>
        <v>199054.24</v>
      </c>
      <c r="M78" s="124">
        <f>SUM(M79:M87)</f>
        <v>226351.82</v>
      </c>
      <c r="N78" s="49"/>
    </row>
    <row r="79" spans="1:14" ht="14.5" x14ac:dyDescent="0.35">
      <c r="A79" s="14" t="s">
        <v>35</v>
      </c>
      <c r="B79" s="23">
        <v>1400.12</v>
      </c>
      <c r="C79" s="23">
        <v>1043.6500000000001</v>
      </c>
      <c r="D79" s="23">
        <v>7142.45</v>
      </c>
      <c r="E79" s="23">
        <v>771.6</v>
      </c>
      <c r="F79" s="23">
        <v>1145.57</v>
      </c>
      <c r="G79" s="23">
        <v>286.55</v>
      </c>
      <c r="H79" s="23">
        <v>1218</v>
      </c>
      <c r="I79" s="23">
        <v>1084.5</v>
      </c>
      <c r="J79" s="23">
        <v>740.12</v>
      </c>
      <c r="K79" s="23">
        <v>517.13</v>
      </c>
      <c r="L79" s="23">
        <v>7343.17</v>
      </c>
      <c r="M79" s="125">
        <v>1045.53</v>
      </c>
      <c r="N79"/>
    </row>
    <row r="80" spans="1:14" ht="14.5" x14ac:dyDescent="0.35">
      <c r="A80" s="14" t="s">
        <v>36</v>
      </c>
      <c r="B80" s="23">
        <v>651.16</v>
      </c>
      <c r="C80" s="23">
        <v>539.28</v>
      </c>
      <c r="D80" s="23">
        <v>500.56</v>
      </c>
      <c r="E80" s="23">
        <v>243.2</v>
      </c>
      <c r="F80" s="23">
        <v>405.47</v>
      </c>
      <c r="G80" s="23">
        <v>449.56</v>
      </c>
      <c r="H80" s="23">
        <v>383.92</v>
      </c>
      <c r="I80" s="23">
        <v>243.2</v>
      </c>
      <c r="J80" s="23">
        <v>383.92</v>
      </c>
      <c r="K80" s="23">
        <v>722.36</v>
      </c>
      <c r="L80" s="23">
        <v>243.2</v>
      </c>
      <c r="M80" s="125">
        <v>428.14</v>
      </c>
      <c r="N80"/>
    </row>
    <row r="81" spans="1:14" ht="15.5" x14ac:dyDescent="0.35">
      <c r="A81" s="14" t="s">
        <v>37</v>
      </c>
      <c r="B81" s="23">
        <v>185862.56</v>
      </c>
      <c r="C81" s="23">
        <v>427339.04</v>
      </c>
      <c r="D81" s="23">
        <v>37513.43</v>
      </c>
      <c r="E81" s="23">
        <v>71848.800000000003</v>
      </c>
      <c r="F81" s="23">
        <v>151041.26</v>
      </c>
      <c r="G81" s="23">
        <v>177297.7</v>
      </c>
      <c r="H81" s="23">
        <v>175092.35</v>
      </c>
      <c r="I81" s="23">
        <v>167156.59</v>
      </c>
      <c r="J81" s="23">
        <v>185681.5</v>
      </c>
      <c r="K81" s="23">
        <v>201866.89</v>
      </c>
      <c r="L81" s="23">
        <v>190210.29</v>
      </c>
      <c r="M81" s="125">
        <v>223624.47</v>
      </c>
      <c r="N81"/>
    </row>
    <row r="82" spans="1:14" ht="15.5" x14ac:dyDescent="0.35">
      <c r="A82" s="14" t="s">
        <v>38</v>
      </c>
      <c r="B82" s="23">
        <v>546.11</v>
      </c>
      <c r="C82" s="23">
        <v>790.84</v>
      </c>
      <c r="D82" s="23">
        <v>382.47399999999999</v>
      </c>
      <c r="E82" s="23">
        <v>499.25</v>
      </c>
      <c r="F82" s="23">
        <v>758.17</v>
      </c>
      <c r="G82" s="23">
        <v>701.6</v>
      </c>
      <c r="H82" s="23">
        <v>728.21</v>
      </c>
      <c r="I82" s="23">
        <v>258.45999999999998</v>
      </c>
      <c r="J82" s="23">
        <v>621.69000000000005</v>
      </c>
      <c r="K82" s="23">
        <v>656.27</v>
      </c>
      <c r="L82" s="23">
        <v>636.44000000000005</v>
      </c>
      <c r="M82" s="125">
        <v>478.21</v>
      </c>
      <c r="N82"/>
    </row>
    <row r="83" spans="1:14" ht="14.5" x14ac:dyDescent="0.25">
      <c r="A83" s="14" t="s">
        <v>39</v>
      </c>
      <c r="B83" s="23">
        <v>0</v>
      </c>
      <c r="C83" s="23">
        <v>0</v>
      </c>
      <c r="D83" s="23">
        <v>0</v>
      </c>
      <c r="E83" s="23">
        <v>0.25</v>
      </c>
      <c r="F83" s="23">
        <v>0</v>
      </c>
      <c r="G83" s="23">
        <v>0.2</v>
      </c>
      <c r="H83" s="23">
        <v>0</v>
      </c>
      <c r="I83" s="23">
        <v>0</v>
      </c>
      <c r="J83" s="23">
        <v>0</v>
      </c>
      <c r="K83" s="23">
        <v>7</v>
      </c>
      <c r="L83" s="23">
        <v>0</v>
      </c>
      <c r="M83" s="125">
        <v>0</v>
      </c>
      <c r="N83" s="49"/>
    </row>
    <row r="84" spans="1:14" ht="14.5" x14ac:dyDescent="0.25">
      <c r="A84" s="14" t="s">
        <v>40</v>
      </c>
      <c r="B84" s="23">
        <v>938.32</v>
      </c>
      <c r="C84" s="23">
        <v>609.85</v>
      </c>
      <c r="D84" s="23">
        <v>538.26900000000001</v>
      </c>
      <c r="E84" s="23">
        <v>554.77</v>
      </c>
      <c r="F84" s="23">
        <v>714.71</v>
      </c>
      <c r="G84" s="23">
        <v>673.56</v>
      </c>
      <c r="H84" s="23">
        <v>714.66</v>
      </c>
      <c r="I84" s="23">
        <v>545.17999999999995</v>
      </c>
      <c r="J84" s="23">
        <v>932.62</v>
      </c>
      <c r="K84" s="23">
        <v>749.96</v>
      </c>
      <c r="L84" s="23">
        <v>572.46</v>
      </c>
      <c r="M84" s="125">
        <v>758.07</v>
      </c>
      <c r="N84" s="49"/>
    </row>
    <row r="85" spans="1:14" ht="15.5" x14ac:dyDescent="0.35">
      <c r="A85" s="14" t="s">
        <v>41</v>
      </c>
      <c r="B85" s="23">
        <v>1.78</v>
      </c>
      <c r="C85" s="23">
        <v>0</v>
      </c>
      <c r="D85" s="23">
        <v>1.9</v>
      </c>
      <c r="E85" s="23">
        <f>2.94+2.4</f>
        <v>5.34</v>
      </c>
      <c r="F85" s="23">
        <v>0.56999999999999995</v>
      </c>
      <c r="G85" s="23">
        <v>0</v>
      </c>
      <c r="H85" s="23">
        <v>0.25</v>
      </c>
      <c r="I85" s="23">
        <v>0</v>
      </c>
      <c r="J85" s="23">
        <v>0.59</v>
      </c>
      <c r="K85" s="23">
        <v>0.09</v>
      </c>
      <c r="L85" s="23">
        <v>0</v>
      </c>
      <c r="M85" s="125">
        <v>2.4</v>
      </c>
      <c r="N85"/>
    </row>
    <row r="86" spans="1:14" ht="14.5" x14ac:dyDescent="0.35">
      <c r="A86" s="14" t="s">
        <v>42</v>
      </c>
      <c r="B86" s="23">
        <v>0</v>
      </c>
      <c r="C86" s="23">
        <v>0</v>
      </c>
      <c r="D86" s="23">
        <v>0</v>
      </c>
      <c r="E86" s="23">
        <v>0</v>
      </c>
      <c r="F86" s="23">
        <v>0</v>
      </c>
      <c r="G86" s="23">
        <v>0</v>
      </c>
      <c r="H86" s="23">
        <v>0</v>
      </c>
      <c r="I86" s="23">
        <v>0</v>
      </c>
      <c r="J86" s="23">
        <v>0</v>
      </c>
      <c r="K86" s="23">
        <v>0</v>
      </c>
      <c r="L86" s="23">
        <v>0</v>
      </c>
      <c r="M86" s="125">
        <v>0</v>
      </c>
      <c r="N86"/>
    </row>
    <row r="87" spans="1:14" ht="14.5" x14ac:dyDescent="0.35">
      <c r="A87" s="14" t="s">
        <v>43</v>
      </c>
      <c r="B87" s="23">
        <v>30.6</v>
      </c>
      <c r="C87" s="23">
        <v>44.73</v>
      </c>
      <c r="D87" s="23">
        <v>24.26</v>
      </c>
      <c r="E87" s="23">
        <v>38.21</v>
      </c>
      <c r="F87" s="23">
        <v>33.909999999999997</v>
      </c>
      <c r="G87" s="23">
        <v>8.8000000000000007</v>
      </c>
      <c r="H87" s="23">
        <v>31.64</v>
      </c>
      <c r="I87" s="23">
        <v>33.9</v>
      </c>
      <c r="J87" s="23">
        <v>34.08</v>
      </c>
      <c r="K87" s="23">
        <v>36.78</v>
      </c>
      <c r="L87" s="23">
        <v>48.68</v>
      </c>
      <c r="M87" s="125">
        <v>15</v>
      </c>
      <c r="N87"/>
    </row>
    <row r="88" spans="1:14" ht="14.5" x14ac:dyDescent="0.35">
      <c r="A88" s="14"/>
      <c r="B88" s="24"/>
      <c r="C88" s="24"/>
      <c r="D88" s="24"/>
      <c r="E88" s="24"/>
      <c r="F88" s="24"/>
      <c r="G88" s="24"/>
      <c r="H88" s="24"/>
      <c r="I88" s="24"/>
      <c r="J88" s="24"/>
      <c r="K88" s="24"/>
      <c r="L88" s="24"/>
      <c r="M88" s="126"/>
      <c r="N88"/>
    </row>
    <row r="89" spans="1:14" ht="14.5" x14ac:dyDescent="0.35">
      <c r="A89" s="14"/>
      <c r="B89" s="18"/>
      <c r="C89" s="18"/>
      <c r="D89" s="18"/>
      <c r="E89" s="18"/>
      <c r="F89" s="18"/>
      <c r="G89" s="18"/>
      <c r="H89" s="18"/>
      <c r="I89" s="18"/>
      <c r="J89" s="18"/>
      <c r="K89" s="18"/>
      <c r="L89" s="18"/>
      <c r="M89" s="121"/>
      <c r="N89"/>
    </row>
    <row r="90" spans="1:14" ht="15" x14ac:dyDescent="0.3">
      <c r="A90" s="12" t="s">
        <v>77</v>
      </c>
      <c r="B90" s="19">
        <f t="shared" ref="B90:D90" si="36">SUM(B91:B93)</f>
        <v>77824011.489999995</v>
      </c>
      <c r="C90" s="19">
        <f t="shared" si="36"/>
        <v>81988353.239999995</v>
      </c>
      <c r="D90" s="19">
        <f t="shared" si="36"/>
        <v>73237168.140000001</v>
      </c>
      <c r="E90" s="19">
        <f t="shared" ref="E90" si="37">SUM(E91:E93)</f>
        <v>83126175.280000001</v>
      </c>
      <c r="F90" s="19">
        <f t="shared" ref="F90" si="38">SUM(F91:F93)</f>
        <v>81530542.939999998</v>
      </c>
      <c r="G90" s="19">
        <f t="shared" ref="G90" si="39">SUM(G91:G93)</f>
        <v>83252391.780000001</v>
      </c>
      <c r="H90" s="19">
        <f t="shared" ref="H90" si="40">SUM(H91:H93)</f>
        <v>76977515.060000002</v>
      </c>
      <c r="I90" s="19">
        <f t="shared" ref="I90:L90" si="41">SUM(I91:I93)</f>
        <v>86514371.350000009</v>
      </c>
      <c r="J90" s="19">
        <v>85742660.719999984</v>
      </c>
      <c r="K90" s="19">
        <f t="shared" si="41"/>
        <v>81182419.939999998</v>
      </c>
      <c r="L90" s="19">
        <f t="shared" si="41"/>
        <v>82999927.359999999</v>
      </c>
      <c r="M90" s="122">
        <f>SUM(M91:M93)</f>
        <v>82301357.920000017</v>
      </c>
      <c r="N90" s="49"/>
    </row>
    <row r="91" spans="1:14" ht="15.5" x14ac:dyDescent="0.35">
      <c r="A91" s="14" t="s">
        <v>45</v>
      </c>
      <c r="B91" s="20">
        <v>50407463.789999999</v>
      </c>
      <c r="C91" s="20">
        <v>55970363.969999999</v>
      </c>
      <c r="D91" s="20">
        <v>48468473.68</v>
      </c>
      <c r="E91" s="20">
        <v>55006554.579999998</v>
      </c>
      <c r="F91" s="20">
        <v>53111739.399999999</v>
      </c>
      <c r="G91" s="20">
        <v>54552218.149999999</v>
      </c>
      <c r="H91" s="20">
        <v>50426269.640000001</v>
      </c>
      <c r="I91" s="20">
        <v>56588737.420000002</v>
      </c>
      <c r="J91" s="20">
        <v>56598420.359999999</v>
      </c>
      <c r="K91" s="20">
        <v>52236534.649999999</v>
      </c>
      <c r="L91" s="20">
        <v>53178098.579999998</v>
      </c>
      <c r="M91" s="123">
        <v>51684523.710000001</v>
      </c>
      <c r="N91"/>
    </row>
    <row r="92" spans="1:14" ht="14.5" x14ac:dyDescent="0.35">
      <c r="A92" s="14" t="s">
        <v>75</v>
      </c>
      <c r="B92" s="20">
        <v>27416308.789999999</v>
      </c>
      <c r="C92" s="20">
        <v>26017744.140000001</v>
      </c>
      <c r="D92" s="20">
        <v>24768533.920000002</v>
      </c>
      <c r="E92" s="20">
        <v>28119401.23</v>
      </c>
      <c r="F92" s="20">
        <v>28418610.98</v>
      </c>
      <c r="G92" s="20">
        <v>28699984.129999999</v>
      </c>
      <c r="H92" s="20">
        <v>26551052.579999998</v>
      </c>
      <c r="I92" s="20">
        <v>29925475.170000002</v>
      </c>
      <c r="J92" s="20">
        <v>29144157.399999999</v>
      </c>
      <c r="K92" s="20">
        <v>28945793.289999999</v>
      </c>
      <c r="L92" s="20">
        <v>29821734.280000001</v>
      </c>
      <c r="M92" s="123">
        <v>30616729.530000001</v>
      </c>
      <c r="N92"/>
    </row>
    <row r="93" spans="1:14" ht="14.5" x14ac:dyDescent="0.35">
      <c r="A93" s="14" t="s">
        <v>46</v>
      </c>
      <c r="B93" s="20">
        <v>238.91</v>
      </c>
      <c r="C93" s="20">
        <v>245.13</v>
      </c>
      <c r="D93" s="20">
        <v>160.54</v>
      </c>
      <c r="E93" s="20">
        <v>219.47</v>
      </c>
      <c r="F93" s="20">
        <v>192.56</v>
      </c>
      <c r="G93" s="20">
        <v>189.5</v>
      </c>
      <c r="H93" s="20">
        <v>192.84</v>
      </c>
      <c r="I93" s="20">
        <v>158.76</v>
      </c>
      <c r="J93" s="20">
        <v>82.96</v>
      </c>
      <c r="K93" s="20">
        <v>92</v>
      </c>
      <c r="L93" s="20">
        <v>94.5</v>
      </c>
      <c r="M93" s="123">
        <v>104.68</v>
      </c>
      <c r="N93"/>
    </row>
    <row r="94" spans="1:14" ht="14.5" x14ac:dyDescent="0.35">
      <c r="A94" s="14"/>
      <c r="B94" s="44"/>
      <c r="C94" s="44"/>
      <c r="D94" s="44"/>
      <c r="E94" s="44"/>
      <c r="F94" s="44"/>
      <c r="G94" s="44"/>
      <c r="H94" s="44"/>
      <c r="I94" s="44"/>
      <c r="J94" s="44"/>
      <c r="K94" s="44"/>
      <c r="L94" s="44"/>
      <c r="M94" s="44"/>
      <c r="N94"/>
    </row>
    <row r="95" spans="1:14" ht="15" x14ac:dyDescent="0.3">
      <c r="A95" s="12" t="s">
        <v>47</v>
      </c>
      <c r="B95" s="19">
        <f t="shared" ref="B95:F95" si="42">SUM(B96:B98)</f>
        <v>21138809.759999998</v>
      </c>
      <c r="C95" s="19">
        <f t="shared" si="42"/>
        <v>21234578.785</v>
      </c>
      <c r="D95" s="19">
        <f t="shared" si="42"/>
        <v>19552256.099999998</v>
      </c>
      <c r="E95" s="19">
        <f t="shared" ref="E95" si="43">SUM(E96:E98)</f>
        <v>22179262.905999999</v>
      </c>
      <c r="F95" s="19">
        <f t="shared" si="42"/>
        <v>22043020.510000002</v>
      </c>
      <c r="G95" s="19">
        <f t="shared" ref="G95" si="44">SUM(G96:G98)</f>
        <v>22398172.310000002</v>
      </c>
      <c r="H95" s="19">
        <f t="shared" ref="H95" si="45">SUM(H96:H98)</f>
        <v>20710989.520000003</v>
      </c>
      <c r="I95" s="19">
        <f t="shared" ref="I95:L95" si="46">SUM(I96:I98)</f>
        <v>23320545.329999998</v>
      </c>
      <c r="J95" s="19">
        <v>22914371.66</v>
      </c>
      <c r="K95" s="19">
        <f t="shared" si="46"/>
        <v>22168972.199999999</v>
      </c>
      <c r="L95" s="19">
        <f t="shared" si="46"/>
        <v>22751962.379999999</v>
      </c>
      <c r="M95" s="122">
        <f t="shared" ref="M95" si="47">SUM(M96:M98)</f>
        <v>21742717.249000002</v>
      </c>
      <c r="N95" s="49"/>
    </row>
    <row r="96" spans="1:14" ht="14.5" x14ac:dyDescent="0.25">
      <c r="A96" s="14" t="s">
        <v>48</v>
      </c>
      <c r="B96" s="20">
        <v>7429460.7800000003</v>
      </c>
      <c r="C96" s="20">
        <v>8224481.0630000001</v>
      </c>
      <c r="D96" s="20">
        <v>7167186.4299999997</v>
      </c>
      <c r="E96" s="20">
        <v>8118464.9299999997</v>
      </c>
      <c r="F96" s="20">
        <v>7832757.9400000004</v>
      </c>
      <c r="G96" s="20">
        <v>8047992.7400000002</v>
      </c>
      <c r="H96" s="20">
        <v>7434504.4400000004</v>
      </c>
      <c r="I96" s="20">
        <v>8357013.96</v>
      </c>
      <c r="J96" s="20">
        <v>8341878.1399999997</v>
      </c>
      <c r="K96" s="20">
        <v>7695615.5499999998</v>
      </c>
      <c r="L96" s="20">
        <v>7840622.7000000002</v>
      </c>
      <c r="M96" s="123">
        <v>7624824.2489999998</v>
      </c>
      <c r="N96" s="72"/>
    </row>
    <row r="97" spans="1:14" ht="14.5" x14ac:dyDescent="0.35">
      <c r="A97" s="14" t="s">
        <v>76</v>
      </c>
      <c r="B97" s="35">
        <v>13708154.4</v>
      </c>
      <c r="C97" s="20">
        <v>13008872.072000001</v>
      </c>
      <c r="D97" s="20">
        <v>12384266.970000001</v>
      </c>
      <c r="E97" s="20">
        <v>14059700.616</v>
      </c>
      <c r="F97" s="20">
        <v>14209299.789999999</v>
      </c>
      <c r="G97" s="20">
        <v>14349232.07</v>
      </c>
      <c r="H97" s="20">
        <v>13275520.890000001</v>
      </c>
      <c r="I97" s="20">
        <v>14962737.58</v>
      </c>
      <c r="J97" s="20">
        <v>14572078.699999999</v>
      </c>
      <c r="K97" s="20">
        <v>14472896.65</v>
      </c>
      <c r="L97" s="20">
        <v>14910867.16</v>
      </c>
      <c r="M97" s="123">
        <v>14117369.560000001</v>
      </c>
      <c r="N97"/>
    </row>
    <row r="98" spans="1:14" ht="15.5" x14ac:dyDescent="0.35">
      <c r="A98" s="14" t="s">
        <v>49</v>
      </c>
      <c r="B98" s="20">
        <v>1194.58</v>
      </c>
      <c r="C98" s="20">
        <v>1225.6500000000001</v>
      </c>
      <c r="D98" s="20">
        <v>802.7</v>
      </c>
      <c r="E98" s="20">
        <v>1097.3599999999999</v>
      </c>
      <c r="F98" s="20">
        <v>962.78</v>
      </c>
      <c r="G98" s="20">
        <v>947.5</v>
      </c>
      <c r="H98" s="20">
        <v>964.19</v>
      </c>
      <c r="I98" s="20">
        <v>793.79</v>
      </c>
      <c r="J98" s="20">
        <v>414.82</v>
      </c>
      <c r="K98" s="20">
        <v>460</v>
      </c>
      <c r="L98" s="20">
        <v>472.52</v>
      </c>
      <c r="M98" s="123">
        <v>523.44000000000005</v>
      </c>
      <c r="N98"/>
    </row>
    <row r="99" spans="1:14" ht="14.5" x14ac:dyDescent="0.35">
      <c r="A99" s="14"/>
      <c r="B99" s="44"/>
      <c r="C99" s="44"/>
      <c r="D99" s="44"/>
      <c r="E99" s="44"/>
      <c r="F99" s="44"/>
      <c r="G99" s="44"/>
      <c r="H99" s="44"/>
      <c r="I99" s="44"/>
      <c r="J99" s="44"/>
      <c r="K99" s="44"/>
      <c r="L99" s="44"/>
      <c r="M99" s="44"/>
      <c r="N99"/>
    </row>
    <row r="100" spans="1:14" ht="14.5" x14ac:dyDescent="0.35">
      <c r="A100" s="14"/>
      <c r="B100" s="18"/>
      <c r="C100" s="18"/>
      <c r="D100" s="18"/>
      <c r="E100" s="18"/>
      <c r="F100" s="18"/>
      <c r="G100" s="18"/>
      <c r="H100" s="18"/>
      <c r="I100" s="18"/>
      <c r="J100" s="18"/>
      <c r="K100" s="18"/>
      <c r="L100" s="18"/>
      <c r="M100" s="121"/>
      <c r="N100"/>
    </row>
    <row r="101" spans="1:14" ht="15" x14ac:dyDescent="0.3">
      <c r="A101" s="12" t="s">
        <v>50</v>
      </c>
      <c r="B101" s="19">
        <f t="shared" ref="B101:E101" si="48">SUM(B102:B105)</f>
        <v>35000969.359999999</v>
      </c>
      <c r="C101" s="19">
        <f t="shared" si="48"/>
        <v>29397302.470000003</v>
      </c>
      <c r="D101" s="19">
        <f t="shared" si="48"/>
        <v>33223787.449999999</v>
      </c>
      <c r="E101" s="19">
        <f t="shared" si="48"/>
        <v>32007994.289999999</v>
      </c>
      <c r="F101" s="19">
        <f t="shared" ref="F101" si="49">SUM(F102:F105)</f>
        <v>36475784.460000001</v>
      </c>
      <c r="G101" s="19">
        <f t="shared" ref="G101" si="50">SUM(G102:G105)</f>
        <v>28399499.82</v>
      </c>
      <c r="H101" s="19">
        <f t="shared" ref="H101" si="51">SUM(H102:H105)</f>
        <v>40515057.920000002</v>
      </c>
      <c r="I101" s="19">
        <f t="shared" ref="I101:L101" si="52">SUM(I102:I105)</f>
        <v>29974674</v>
      </c>
      <c r="J101" s="19">
        <v>40875593.669999994</v>
      </c>
      <c r="K101" s="19">
        <f t="shared" si="52"/>
        <v>29653455.43</v>
      </c>
      <c r="L101" s="19">
        <f t="shared" si="52"/>
        <v>33486730.920000002</v>
      </c>
      <c r="M101" s="122">
        <f t="shared" ref="M101" si="53">SUM(M102:M105)</f>
        <v>36792258.450000003</v>
      </c>
      <c r="N101" s="49"/>
    </row>
    <row r="102" spans="1:14" ht="14.5" x14ac:dyDescent="0.25">
      <c r="A102" s="14" t="s">
        <v>51</v>
      </c>
      <c r="B102" s="20">
        <v>34168760.060000002</v>
      </c>
      <c r="C102" s="20">
        <v>28704755.760000002</v>
      </c>
      <c r="D102" s="20">
        <v>32508574.48</v>
      </c>
      <c r="E102" s="20">
        <v>31339429.859999999</v>
      </c>
      <c r="F102" s="20">
        <v>35844399.800000004</v>
      </c>
      <c r="G102" s="20">
        <v>27712493.899999999</v>
      </c>
      <c r="H102" s="20">
        <v>39524159.450000003</v>
      </c>
      <c r="I102" s="20">
        <v>29260289.800000001</v>
      </c>
      <c r="J102" s="20">
        <v>40185040.689999998</v>
      </c>
      <c r="K102" s="20">
        <v>29071678.43</v>
      </c>
      <c r="L102" s="20">
        <v>32807412.940000001</v>
      </c>
      <c r="M102" s="123">
        <v>35985162.630000003</v>
      </c>
      <c r="N102" s="72"/>
    </row>
    <row r="103" spans="1:14" ht="15.5" x14ac:dyDescent="0.35">
      <c r="A103" s="14" t="s">
        <v>52</v>
      </c>
      <c r="B103" s="25">
        <v>832209.3</v>
      </c>
      <c r="C103" s="25">
        <v>692546.71</v>
      </c>
      <c r="D103" s="25">
        <v>715212.97</v>
      </c>
      <c r="E103" s="25">
        <v>668564.43000000005</v>
      </c>
      <c r="F103" s="25">
        <v>631384.66</v>
      </c>
      <c r="G103" s="25">
        <v>687005.92</v>
      </c>
      <c r="H103" s="25">
        <v>990898.47</v>
      </c>
      <c r="I103" s="25">
        <v>714384.2</v>
      </c>
      <c r="J103" s="25">
        <v>690552.98</v>
      </c>
      <c r="K103" s="25">
        <v>581777</v>
      </c>
      <c r="L103" s="25">
        <v>679317.98</v>
      </c>
      <c r="M103" s="127">
        <v>807095.82</v>
      </c>
      <c r="N103"/>
    </row>
    <row r="104" spans="1:14" ht="15.5" x14ac:dyDescent="0.35">
      <c r="A104" s="14" t="s">
        <v>85</v>
      </c>
      <c r="B104" s="25">
        <v>0</v>
      </c>
      <c r="C104" s="25">
        <v>0</v>
      </c>
      <c r="D104" s="25">
        <v>0</v>
      </c>
      <c r="E104" s="25">
        <v>0</v>
      </c>
      <c r="F104" s="25">
        <v>0</v>
      </c>
      <c r="G104" s="25">
        <v>0</v>
      </c>
      <c r="H104" s="25">
        <v>0</v>
      </c>
      <c r="I104" s="25">
        <v>0</v>
      </c>
      <c r="J104" s="25">
        <v>0</v>
      </c>
      <c r="K104" s="25">
        <v>0</v>
      </c>
      <c r="L104" s="25">
        <v>0</v>
      </c>
      <c r="M104" s="127">
        <v>0</v>
      </c>
      <c r="N104"/>
    </row>
    <row r="105" spans="1:14" ht="15.5" x14ac:dyDescent="0.35">
      <c r="A105" s="14" t="s">
        <v>81</v>
      </c>
      <c r="B105" s="25">
        <v>0</v>
      </c>
      <c r="C105" s="25">
        <v>0</v>
      </c>
      <c r="D105" s="25">
        <v>0</v>
      </c>
      <c r="E105" s="25">
        <v>0</v>
      </c>
      <c r="F105" s="25">
        <v>0</v>
      </c>
      <c r="G105" s="25">
        <v>0</v>
      </c>
      <c r="H105" s="25">
        <v>0</v>
      </c>
      <c r="I105" s="25">
        <v>0</v>
      </c>
      <c r="J105" s="25">
        <v>0</v>
      </c>
      <c r="K105" s="25">
        <v>0</v>
      </c>
      <c r="L105" s="25">
        <v>0</v>
      </c>
      <c r="M105" s="127">
        <v>0</v>
      </c>
      <c r="N105"/>
    </row>
    <row r="106" spans="1:14" ht="14.5" x14ac:dyDescent="0.35">
      <c r="A106" s="14"/>
      <c r="B106" s="44"/>
      <c r="C106" s="44"/>
      <c r="D106" s="44"/>
      <c r="E106" s="44"/>
      <c r="F106" s="44"/>
      <c r="G106" s="44"/>
      <c r="H106" s="44"/>
      <c r="I106" s="44"/>
      <c r="J106" s="44"/>
      <c r="K106" s="44"/>
      <c r="L106" s="44"/>
      <c r="M106" s="44"/>
      <c r="N106"/>
    </row>
    <row r="107" spans="1:14" ht="15" x14ac:dyDescent="0.3">
      <c r="A107" s="12" t="s">
        <v>53</v>
      </c>
      <c r="B107" s="22">
        <f t="shared" ref="B107:E107" si="54">SUM(B108:B111)</f>
        <v>5787</v>
      </c>
      <c r="C107" s="22">
        <f t="shared" si="54"/>
        <v>5136</v>
      </c>
      <c r="D107" s="22">
        <f t="shared" si="54"/>
        <v>5149</v>
      </c>
      <c r="E107" s="22">
        <f t="shared" si="54"/>
        <v>5010</v>
      </c>
      <c r="F107" s="22">
        <f t="shared" ref="F107" si="55">SUM(F108:F111)</f>
        <v>5503</v>
      </c>
      <c r="G107" s="22">
        <f t="shared" ref="G107" si="56">SUM(G108:G111)</f>
        <v>4645</v>
      </c>
      <c r="H107" s="22">
        <f t="shared" ref="H107" si="57">SUM(H108:H111)</f>
        <v>6668</v>
      </c>
      <c r="I107" s="22">
        <f t="shared" ref="I107:L107" si="58">SUM(I108:I111)</f>
        <v>4992</v>
      </c>
      <c r="J107" s="22">
        <v>6408</v>
      </c>
      <c r="K107" s="22">
        <f t="shared" si="58"/>
        <v>4940</v>
      </c>
      <c r="L107" s="22">
        <f t="shared" si="58"/>
        <v>5437</v>
      </c>
      <c r="M107" s="124">
        <f>SUM(M108:M111)</f>
        <v>6358</v>
      </c>
      <c r="N107" s="49"/>
    </row>
    <row r="108" spans="1:14" ht="14.5" x14ac:dyDescent="0.25">
      <c r="A108" s="14" t="s">
        <v>51</v>
      </c>
      <c r="B108" s="23">
        <v>4456</v>
      </c>
      <c r="C108" s="23">
        <v>3978</v>
      </c>
      <c r="D108" s="23">
        <v>4047</v>
      </c>
      <c r="E108" s="23">
        <v>4103</v>
      </c>
      <c r="F108" s="23">
        <v>4628</v>
      </c>
      <c r="G108" s="23">
        <v>3666</v>
      </c>
      <c r="H108" s="23">
        <v>5222</v>
      </c>
      <c r="I108" s="23">
        <v>3897</v>
      </c>
      <c r="J108" s="23">
        <v>5251</v>
      </c>
      <c r="K108" s="23">
        <v>4046</v>
      </c>
      <c r="L108" s="23">
        <v>4407</v>
      </c>
      <c r="M108" s="125">
        <v>5090</v>
      </c>
      <c r="N108" s="72"/>
    </row>
    <row r="109" spans="1:14" ht="15.5" x14ac:dyDescent="0.35">
      <c r="A109" s="14" t="s">
        <v>52</v>
      </c>
      <c r="B109" s="26">
        <v>1331</v>
      </c>
      <c r="C109" s="26">
        <v>1158</v>
      </c>
      <c r="D109" s="26">
        <v>1102</v>
      </c>
      <c r="E109" s="26">
        <v>907</v>
      </c>
      <c r="F109" s="26">
        <v>875</v>
      </c>
      <c r="G109" s="26">
        <v>979</v>
      </c>
      <c r="H109" s="26">
        <v>1446</v>
      </c>
      <c r="I109" s="26">
        <v>1095</v>
      </c>
      <c r="J109" s="26">
        <v>1157</v>
      </c>
      <c r="K109" s="26">
        <v>894</v>
      </c>
      <c r="L109" s="26">
        <v>1030</v>
      </c>
      <c r="M109" s="128">
        <v>1268</v>
      </c>
      <c r="N109"/>
    </row>
    <row r="110" spans="1:14" ht="15.5" x14ac:dyDescent="0.35">
      <c r="A110" s="14" t="s">
        <v>85</v>
      </c>
      <c r="B110" s="26">
        <v>0</v>
      </c>
      <c r="C110" s="26">
        <v>0</v>
      </c>
      <c r="D110" s="26">
        <v>0</v>
      </c>
      <c r="E110" s="26">
        <v>0</v>
      </c>
      <c r="F110" s="26">
        <v>0</v>
      </c>
      <c r="G110" s="26">
        <v>0</v>
      </c>
      <c r="H110" s="26">
        <v>0</v>
      </c>
      <c r="I110" s="26">
        <v>0</v>
      </c>
      <c r="J110" s="26">
        <v>0</v>
      </c>
      <c r="K110" s="26">
        <v>0</v>
      </c>
      <c r="L110" s="26">
        <v>0</v>
      </c>
      <c r="M110" s="128">
        <v>0</v>
      </c>
      <c r="N110"/>
    </row>
    <row r="111" spans="1:14" ht="15.5" x14ac:dyDescent="0.35">
      <c r="A111" s="14" t="s">
        <v>81</v>
      </c>
      <c r="B111" s="26">
        <v>0</v>
      </c>
      <c r="C111" s="26">
        <v>0</v>
      </c>
      <c r="D111" s="26">
        <v>0</v>
      </c>
      <c r="E111" s="26">
        <v>0</v>
      </c>
      <c r="F111" s="26">
        <v>0</v>
      </c>
      <c r="G111" s="26">
        <v>0</v>
      </c>
      <c r="H111" s="26">
        <v>0</v>
      </c>
      <c r="I111" s="26">
        <v>0</v>
      </c>
      <c r="J111" s="26">
        <v>0</v>
      </c>
      <c r="K111" s="26">
        <v>0</v>
      </c>
      <c r="L111" s="26">
        <v>0</v>
      </c>
      <c r="M111" s="128">
        <v>0</v>
      </c>
      <c r="N111"/>
    </row>
    <row r="112" spans="1:14" ht="14.5" x14ac:dyDescent="0.35">
      <c r="A112" s="14"/>
      <c r="B112" s="24"/>
      <c r="C112" s="24"/>
      <c r="D112" s="24"/>
      <c r="E112" s="24"/>
      <c r="F112" s="24"/>
      <c r="G112" s="24"/>
      <c r="H112" s="24"/>
      <c r="I112" s="24"/>
      <c r="J112" s="24"/>
      <c r="K112" s="24"/>
      <c r="L112" s="24"/>
      <c r="M112" s="126"/>
      <c r="N112"/>
    </row>
    <row r="113" spans="1:14" ht="14.5" x14ac:dyDescent="0.35">
      <c r="A113" s="14"/>
      <c r="B113" s="24"/>
      <c r="C113" s="24"/>
      <c r="D113" s="24"/>
      <c r="E113" s="24"/>
      <c r="F113" s="24"/>
      <c r="G113" s="24"/>
      <c r="H113" s="24"/>
      <c r="I113" s="24"/>
      <c r="J113" s="24"/>
      <c r="K113" s="24"/>
      <c r="L113" s="24"/>
      <c r="M113" s="126"/>
      <c r="N113"/>
    </row>
    <row r="114" spans="1:14" ht="15" x14ac:dyDescent="0.3">
      <c r="A114" s="12" t="s">
        <v>54</v>
      </c>
      <c r="B114" s="19">
        <f t="shared" ref="B114:E114" si="59">B13</f>
        <v>38442.17</v>
      </c>
      <c r="C114" s="19">
        <f t="shared" si="59"/>
        <v>78327.179999999993</v>
      </c>
      <c r="D114" s="19">
        <f t="shared" si="59"/>
        <v>37665.31</v>
      </c>
      <c r="E114" s="19">
        <f t="shared" si="59"/>
        <v>32181.96</v>
      </c>
      <c r="F114" s="19">
        <f t="shared" ref="F114" si="60">F13</f>
        <v>41425.870000000003</v>
      </c>
      <c r="G114" s="19">
        <f t="shared" ref="G114" si="61">G13</f>
        <v>35033.879999999997</v>
      </c>
      <c r="H114" s="19">
        <f t="shared" ref="H114" si="62">H13</f>
        <v>54169.05</v>
      </c>
      <c r="I114" s="19">
        <f t="shared" ref="I114:L114" si="63">I13</f>
        <v>27599.200000000001</v>
      </c>
      <c r="J114" s="19">
        <v>38764.660000000003</v>
      </c>
      <c r="K114" s="19">
        <f t="shared" si="63"/>
        <v>15047.6</v>
      </c>
      <c r="L114" s="19">
        <f t="shared" si="63"/>
        <v>14019.16</v>
      </c>
      <c r="M114" s="122">
        <f t="shared" ref="M114" si="64">M13</f>
        <v>14264.65</v>
      </c>
      <c r="N114" s="49"/>
    </row>
    <row r="115" spans="1:14" ht="14.5" x14ac:dyDescent="0.35">
      <c r="A115" s="12"/>
      <c r="B115" s="27"/>
      <c r="C115" s="27"/>
      <c r="D115" s="27"/>
      <c r="E115" s="27"/>
      <c r="F115" s="27"/>
      <c r="G115" s="27"/>
      <c r="H115" s="27"/>
      <c r="I115" s="27"/>
      <c r="J115" s="27"/>
      <c r="K115" s="27"/>
      <c r="L115" s="27"/>
      <c r="M115" s="27"/>
      <c r="N115"/>
    </row>
    <row r="116" spans="1:14" ht="14.5" x14ac:dyDescent="0.35">
      <c r="A116" s="28"/>
      <c r="B116" s="29"/>
      <c r="C116" s="29"/>
      <c r="D116" s="29"/>
      <c r="E116" s="29"/>
      <c r="F116" s="29"/>
      <c r="G116" s="29"/>
      <c r="H116" s="29"/>
      <c r="I116" s="29"/>
      <c r="J116" s="29"/>
      <c r="K116" s="29"/>
      <c r="L116" s="29"/>
      <c r="M116" s="129"/>
      <c r="N116"/>
    </row>
    <row r="118" spans="1:14" ht="15.5" x14ac:dyDescent="0.35">
      <c r="A118" s="30" t="s">
        <v>55</v>
      </c>
      <c r="N118"/>
    </row>
    <row r="119" spans="1:14" ht="15.5" x14ac:dyDescent="0.35">
      <c r="A119" s="30" t="s">
        <v>56</v>
      </c>
      <c r="N119"/>
    </row>
    <row r="120" spans="1:14" ht="15.5" x14ac:dyDescent="0.35">
      <c r="A120" s="30" t="s">
        <v>57</v>
      </c>
      <c r="N120"/>
    </row>
    <row r="121" spans="1:14" ht="15.5" x14ac:dyDescent="0.35">
      <c r="A121" s="30" t="s">
        <v>58</v>
      </c>
      <c r="N121"/>
    </row>
    <row r="122" spans="1:14" ht="15.5" x14ac:dyDescent="0.35">
      <c r="A122" s="30" t="s">
        <v>59</v>
      </c>
      <c r="N122"/>
    </row>
    <row r="123" spans="1:14" ht="15.5" x14ac:dyDescent="0.35">
      <c r="A123" s="30" t="s">
        <v>60</v>
      </c>
      <c r="N123"/>
    </row>
    <row r="124" spans="1:14" ht="15.5" x14ac:dyDescent="0.35">
      <c r="A124" s="30" t="s">
        <v>61</v>
      </c>
      <c r="N124"/>
    </row>
    <row r="125" spans="1:14" ht="15.5" x14ac:dyDescent="0.35">
      <c r="A125" s="30" t="s">
        <v>62</v>
      </c>
      <c r="N125"/>
    </row>
    <row r="126" spans="1:14" ht="15.5" x14ac:dyDescent="0.35">
      <c r="A126" s="30" t="s">
        <v>63</v>
      </c>
      <c r="N126"/>
    </row>
    <row r="127" spans="1:14" ht="15.5" x14ac:dyDescent="0.35">
      <c r="A127" s="30" t="s">
        <v>64</v>
      </c>
      <c r="N127"/>
    </row>
    <row r="128" spans="1:14" ht="15.5" x14ac:dyDescent="0.35">
      <c r="A128" s="30" t="s">
        <v>65</v>
      </c>
      <c r="N128"/>
    </row>
    <row r="129" spans="1:1" ht="14.5" x14ac:dyDescent="0.25">
      <c r="A129" s="30" t="s">
        <v>66</v>
      </c>
    </row>
    <row r="130" spans="1:1" ht="14.5" x14ac:dyDescent="0.25">
      <c r="A130" s="30" t="s">
        <v>67</v>
      </c>
    </row>
    <row r="131" spans="1:1" ht="14.5" x14ac:dyDescent="0.25">
      <c r="A131" s="30" t="s">
        <v>68</v>
      </c>
    </row>
    <row r="132" spans="1:1" ht="14.5" x14ac:dyDescent="0.25">
      <c r="A132" s="30" t="s">
        <v>69</v>
      </c>
    </row>
    <row r="133" spans="1:1" ht="14.5" x14ac:dyDescent="0.25">
      <c r="A133" s="30" t="s">
        <v>70</v>
      </c>
    </row>
    <row r="134" spans="1:1" ht="14.5" x14ac:dyDescent="0.25">
      <c r="A134" s="30" t="s">
        <v>82</v>
      </c>
    </row>
    <row r="135" spans="1:1" ht="14.5" x14ac:dyDescent="0.25">
      <c r="A135" s="30" t="s">
        <v>86</v>
      </c>
    </row>
    <row r="136" spans="1:1" ht="12.5" x14ac:dyDescent="0.25">
      <c r="A136" s="31"/>
    </row>
    <row r="137" spans="1:1" x14ac:dyDescent="0.3">
      <c r="A137" s="32" t="s">
        <v>71</v>
      </c>
    </row>
    <row r="139" spans="1:1" ht="12.5" x14ac:dyDescent="0.25">
      <c r="A139" s="4"/>
    </row>
    <row r="140" spans="1:1" ht="12.5" x14ac:dyDescent="0.25">
      <c r="A140" s="33"/>
    </row>
    <row r="141" spans="1:1" ht="12.5" x14ac:dyDescent="0.25">
      <c r="A141" s="33"/>
    </row>
    <row r="142" spans="1:1" ht="14.5" x14ac:dyDescent="0.25">
      <c r="A142" s="30"/>
    </row>
    <row r="143" spans="1:1" ht="14.5" x14ac:dyDescent="0.25">
      <c r="A143" s="30"/>
    </row>
    <row r="144" spans="1:1" ht="14.5" x14ac:dyDescent="0.25">
      <c r="A144" s="30"/>
    </row>
    <row r="145" spans="1:1" ht="14.5" x14ac:dyDescent="0.25">
      <c r="A145" s="30"/>
    </row>
    <row r="146" spans="1:1" ht="14.5" x14ac:dyDescent="0.25">
      <c r="A146" s="30"/>
    </row>
    <row r="147" spans="1:1" ht="14.5" x14ac:dyDescent="0.25">
      <c r="A147" s="30"/>
    </row>
    <row r="148" spans="1:1" ht="14.5" x14ac:dyDescent="0.25">
      <c r="A148" s="30"/>
    </row>
    <row r="149" spans="1:1" ht="14.5" x14ac:dyDescent="0.25">
      <c r="A149" s="30"/>
    </row>
    <row r="150" spans="1:1" ht="14.5" x14ac:dyDescent="0.25">
      <c r="A150" s="30"/>
    </row>
    <row r="151" spans="1:1" ht="14.5" x14ac:dyDescent="0.25">
      <c r="A151" s="30"/>
    </row>
    <row r="152" spans="1:1" ht="14.5" x14ac:dyDescent="0.25">
      <c r="A152" s="30"/>
    </row>
    <row r="153" spans="1:1" ht="14.5" x14ac:dyDescent="0.25">
      <c r="A153" s="30"/>
    </row>
    <row r="154" spans="1:1" ht="14.5" x14ac:dyDescent="0.25">
      <c r="A154" s="30"/>
    </row>
  </sheetData>
  <pageMargins left="0.7" right="0.7" top="0.75" bottom="0.75" header="0.3" footer="0.3"/>
  <customProperties>
    <customPr name="EpmWorksheetKeyString_GUID" r:id="rId1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FB7698-367C-4CA4-B2EE-9A353C21C7D4}">
  <dimension ref="A1:G154"/>
  <sheetViews>
    <sheetView tabSelected="1" zoomScale="72" zoomScaleNormal="72" workbookViewId="0">
      <selection activeCell="F1" sqref="F1:F1048576"/>
    </sheetView>
  </sheetViews>
  <sheetFormatPr defaultRowHeight="13" x14ac:dyDescent="0.3"/>
  <cols>
    <col min="1" max="1" width="89.36328125" style="34" customWidth="1"/>
    <col min="2" max="6" width="15.81640625" style="4" customWidth="1"/>
    <col min="7" max="7" width="19.7265625" style="4" bestFit="1" customWidth="1"/>
    <col min="8" max="17" width="12.54296875" style="4" customWidth="1"/>
    <col min="18" max="262" width="8.7265625" style="4"/>
    <col min="263" max="263" width="69.453125" style="4" customWidth="1"/>
    <col min="264" max="273" width="12.54296875" style="4" customWidth="1"/>
    <col min="274" max="518" width="8.7265625" style="4"/>
    <col min="519" max="519" width="69.453125" style="4" customWidth="1"/>
    <col min="520" max="529" width="12.54296875" style="4" customWidth="1"/>
    <col min="530" max="774" width="8.7265625" style="4"/>
    <col min="775" max="775" width="69.453125" style="4" customWidth="1"/>
    <col min="776" max="785" width="12.54296875" style="4" customWidth="1"/>
    <col min="786" max="1030" width="8.7265625" style="4"/>
    <col min="1031" max="1031" width="69.453125" style="4" customWidth="1"/>
    <col min="1032" max="1041" width="12.54296875" style="4" customWidth="1"/>
    <col min="1042" max="1286" width="8.7265625" style="4"/>
    <col min="1287" max="1287" width="69.453125" style="4" customWidth="1"/>
    <col min="1288" max="1297" width="12.54296875" style="4" customWidth="1"/>
    <col min="1298" max="1542" width="8.7265625" style="4"/>
    <col min="1543" max="1543" width="69.453125" style="4" customWidth="1"/>
    <col min="1544" max="1553" width="12.54296875" style="4" customWidth="1"/>
    <col min="1554" max="1798" width="8.7265625" style="4"/>
    <col min="1799" max="1799" width="69.453125" style="4" customWidth="1"/>
    <col min="1800" max="1809" width="12.54296875" style="4" customWidth="1"/>
    <col min="1810" max="2054" width="8.7265625" style="4"/>
    <col min="2055" max="2055" width="69.453125" style="4" customWidth="1"/>
    <col min="2056" max="2065" width="12.54296875" style="4" customWidth="1"/>
    <col min="2066" max="2310" width="8.7265625" style="4"/>
    <col min="2311" max="2311" width="69.453125" style="4" customWidth="1"/>
    <col min="2312" max="2321" width="12.54296875" style="4" customWidth="1"/>
    <col min="2322" max="2566" width="8.7265625" style="4"/>
    <col min="2567" max="2567" width="69.453125" style="4" customWidth="1"/>
    <col min="2568" max="2577" width="12.54296875" style="4" customWidth="1"/>
    <col min="2578" max="2822" width="8.7265625" style="4"/>
    <col min="2823" max="2823" width="69.453125" style="4" customWidth="1"/>
    <col min="2824" max="2833" width="12.54296875" style="4" customWidth="1"/>
    <col min="2834" max="3078" width="8.7265625" style="4"/>
    <col min="3079" max="3079" width="69.453125" style="4" customWidth="1"/>
    <col min="3080" max="3089" width="12.54296875" style="4" customWidth="1"/>
    <col min="3090" max="3334" width="8.7265625" style="4"/>
    <col min="3335" max="3335" width="69.453125" style="4" customWidth="1"/>
    <col min="3336" max="3345" width="12.54296875" style="4" customWidth="1"/>
    <col min="3346" max="3590" width="8.7265625" style="4"/>
    <col min="3591" max="3591" width="69.453125" style="4" customWidth="1"/>
    <col min="3592" max="3601" width="12.54296875" style="4" customWidth="1"/>
    <col min="3602" max="3846" width="8.7265625" style="4"/>
    <col min="3847" max="3847" width="69.453125" style="4" customWidth="1"/>
    <col min="3848" max="3857" width="12.54296875" style="4" customWidth="1"/>
    <col min="3858" max="4102" width="8.7265625" style="4"/>
    <col min="4103" max="4103" width="69.453125" style="4" customWidth="1"/>
    <col min="4104" max="4113" width="12.54296875" style="4" customWidth="1"/>
    <col min="4114" max="4358" width="8.7265625" style="4"/>
    <col min="4359" max="4359" width="69.453125" style="4" customWidth="1"/>
    <col min="4360" max="4369" width="12.54296875" style="4" customWidth="1"/>
    <col min="4370" max="4614" width="8.7265625" style="4"/>
    <col min="4615" max="4615" width="69.453125" style="4" customWidth="1"/>
    <col min="4616" max="4625" width="12.54296875" style="4" customWidth="1"/>
    <col min="4626" max="4870" width="8.7265625" style="4"/>
    <col min="4871" max="4871" width="69.453125" style="4" customWidth="1"/>
    <col min="4872" max="4881" width="12.54296875" style="4" customWidth="1"/>
    <col min="4882" max="5126" width="8.7265625" style="4"/>
    <col min="5127" max="5127" width="69.453125" style="4" customWidth="1"/>
    <col min="5128" max="5137" width="12.54296875" style="4" customWidth="1"/>
    <col min="5138" max="5382" width="8.7265625" style="4"/>
    <col min="5383" max="5383" width="69.453125" style="4" customWidth="1"/>
    <col min="5384" max="5393" width="12.54296875" style="4" customWidth="1"/>
    <col min="5394" max="5638" width="8.7265625" style="4"/>
    <col min="5639" max="5639" width="69.453125" style="4" customWidth="1"/>
    <col min="5640" max="5649" width="12.54296875" style="4" customWidth="1"/>
    <col min="5650" max="5894" width="8.7265625" style="4"/>
    <col min="5895" max="5895" width="69.453125" style="4" customWidth="1"/>
    <col min="5896" max="5905" width="12.54296875" style="4" customWidth="1"/>
    <col min="5906" max="6150" width="8.7265625" style="4"/>
    <col min="6151" max="6151" width="69.453125" style="4" customWidth="1"/>
    <col min="6152" max="6161" width="12.54296875" style="4" customWidth="1"/>
    <col min="6162" max="6406" width="8.7265625" style="4"/>
    <col min="6407" max="6407" width="69.453125" style="4" customWidth="1"/>
    <col min="6408" max="6417" width="12.54296875" style="4" customWidth="1"/>
    <col min="6418" max="6662" width="8.7265625" style="4"/>
    <col min="6663" max="6663" width="69.453125" style="4" customWidth="1"/>
    <col min="6664" max="6673" width="12.54296875" style="4" customWidth="1"/>
    <col min="6674" max="6918" width="8.7265625" style="4"/>
    <col min="6919" max="6919" width="69.453125" style="4" customWidth="1"/>
    <col min="6920" max="6929" width="12.54296875" style="4" customWidth="1"/>
    <col min="6930" max="7174" width="8.7265625" style="4"/>
    <col min="7175" max="7175" width="69.453125" style="4" customWidth="1"/>
    <col min="7176" max="7185" width="12.54296875" style="4" customWidth="1"/>
    <col min="7186" max="7430" width="8.7265625" style="4"/>
    <col min="7431" max="7431" width="69.453125" style="4" customWidth="1"/>
    <col min="7432" max="7441" width="12.54296875" style="4" customWidth="1"/>
    <col min="7442" max="7686" width="8.7265625" style="4"/>
    <col min="7687" max="7687" width="69.453125" style="4" customWidth="1"/>
    <col min="7688" max="7697" width="12.54296875" style="4" customWidth="1"/>
    <col min="7698" max="7942" width="8.7265625" style="4"/>
    <col min="7943" max="7943" width="69.453125" style="4" customWidth="1"/>
    <col min="7944" max="7953" width="12.54296875" style="4" customWidth="1"/>
    <col min="7954" max="8198" width="8.7265625" style="4"/>
    <col min="8199" max="8199" width="69.453125" style="4" customWidth="1"/>
    <col min="8200" max="8209" width="12.54296875" style="4" customWidth="1"/>
    <col min="8210" max="8454" width="8.7265625" style="4"/>
    <col min="8455" max="8455" width="69.453125" style="4" customWidth="1"/>
    <col min="8456" max="8465" width="12.54296875" style="4" customWidth="1"/>
    <col min="8466" max="8710" width="8.7265625" style="4"/>
    <col min="8711" max="8711" width="69.453125" style="4" customWidth="1"/>
    <col min="8712" max="8721" width="12.54296875" style="4" customWidth="1"/>
    <col min="8722" max="8966" width="8.7265625" style="4"/>
    <col min="8967" max="8967" width="69.453125" style="4" customWidth="1"/>
    <col min="8968" max="8977" width="12.54296875" style="4" customWidth="1"/>
    <col min="8978" max="9222" width="8.7265625" style="4"/>
    <col min="9223" max="9223" width="69.453125" style="4" customWidth="1"/>
    <col min="9224" max="9233" width="12.54296875" style="4" customWidth="1"/>
    <col min="9234" max="9478" width="8.7265625" style="4"/>
    <col min="9479" max="9479" width="69.453125" style="4" customWidth="1"/>
    <col min="9480" max="9489" width="12.54296875" style="4" customWidth="1"/>
    <col min="9490" max="9734" width="8.7265625" style="4"/>
    <col min="9735" max="9735" width="69.453125" style="4" customWidth="1"/>
    <col min="9736" max="9745" width="12.54296875" style="4" customWidth="1"/>
    <col min="9746" max="9990" width="8.7265625" style="4"/>
    <col min="9991" max="9991" width="69.453125" style="4" customWidth="1"/>
    <col min="9992" max="10001" width="12.54296875" style="4" customWidth="1"/>
    <col min="10002" max="10246" width="8.7265625" style="4"/>
    <col min="10247" max="10247" width="69.453125" style="4" customWidth="1"/>
    <col min="10248" max="10257" width="12.54296875" style="4" customWidth="1"/>
    <col min="10258" max="10502" width="8.7265625" style="4"/>
    <col min="10503" max="10503" width="69.453125" style="4" customWidth="1"/>
    <col min="10504" max="10513" width="12.54296875" style="4" customWidth="1"/>
    <col min="10514" max="10758" width="8.7265625" style="4"/>
    <col min="10759" max="10759" width="69.453125" style="4" customWidth="1"/>
    <col min="10760" max="10769" width="12.54296875" style="4" customWidth="1"/>
    <col min="10770" max="11014" width="8.7265625" style="4"/>
    <col min="11015" max="11015" width="69.453125" style="4" customWidth="1"/>
    <col min="11016" max="11025" width="12.54296875" style="4" customWidth="1"/>
    <col min="11026" max="11270" width="8.7265625" style="4"/>
    <col min="11271" max="11271" width="69.453125" style="4" customWidth="1"/>
    <col min="11272" max="11281" width="12.54296875" style="4" customWidth="1"/>
    <col min="11282" max="11526" width="8.7265625" style="4"/>
    <col min="11527" max="11527" width="69.453125" style="4" customWidth="1"/>
    <col min="11528" max="11537" width="12.54296875" style="4" customWidth="1"/>
    <col min="11538" max="11782" width="8.7265625" style="4"/>
    <col min="11783" max="11783" width="69.453125" style="4" customWidth="1"/>
    <col min="11784" max="11793" width="12.54296875" style="4" customWidth="1"/>
    <col min="11794" max="12038" width="8.7265625" style="4"/>
    <col min="12039" max="12039" width="69.453125" style="4" customWidth="1"/>
    <col min="12040" max="12049" width="12.54296875" style="4" customWidth="1"/>
    <col min="12050" max="12294" width="8.7265625" style="4"/>
    <col min="12295" max="12295" width="69.453125" style="4" customWidth="1"/>
    <col min="12296" max="12305" width="12.54296875" style="4" customWidth="1"/>
    <col min="12306" max="12550" width="8.7265625" style="4"/>
    <col min="12551" max="12551" width="69.453125" style="4" customWidth="1"/>
    <col min="12552" max="12561" width="12.54296875" style="4" customWidth="1"/>
    <col min="12562" max="12806" width="8.7265625" style="4"/>
    <col min="12807" max="12807" width="69.453125" style="4" customWidth="1"/>
    <col min="12808" max="12817" width="12.54296875" style="4" customWidth="1"/>
    <col min="12818" max="13062" width="8.7265625" style="4"/>
    <col min="13063" max="13063" width="69.453125" style="4" customWidth="1"/>
    <col min="13064" max="13073" width="12.54296875" style="4" customWidth="1"/>
    <col min="13074" max="13318" width="8.7265625" style="4"/>
    <col min="13319" max="13319" width="69.453125" style="4" customWidth="1"/>
    <col min="13320" max="13329" width="12.54296875" style="4" customWidth="1"/>
    <col min="13330" max="13574" width="8.7265625" style="4"/>
    <col min="13575" max="13575" width="69.453125" style="4" customWidth="1"/>
    <col min="13576" max="13585" width="12.54296875" style="4" customWidth="1"/>
    <col min="13586" max="13830" width="8.7265625" style="4"/>
    <col min="13831" max="13831" width="69.453125" style="4" customWidth="1"/>
    <col min="13832" max="13841" width="12.54296875" style="4" customWidth="1"/>
    <col min="13842" max="14086" width="8.7265625" style="4"/>
    <col min="14087" max="14087" width="69.453125" style="4" customWidth="1"/>
    <col min="14088" max="14097" width="12.54296875" style="4" customWidth="1"/>
    <col min="14098" max="14342" width="8.7265625" style="4"/>
    <col min="14343" max="14343" width="69.453125" style="4" customWidth="1"/>
    <col min="14344" max="14353" width="12.54296875" style="4" customWidth="1"/>
    <col min="14354" max="14598" width="8.7265625" style="4"/>
    <col min="14599" max="14599" width="69.453125" style="4" customWidth="1"/>
    <col min="14600" max="14609" width="12.54296875" style="4" customWidth="1"/>
    <col min="14610" max="14854" width="8.7265625" style="4"/>
    <col min="14855" max="14855" width="69.453125" style="4" customWidth="1"/>
    <col min="14856" max="14865" width="12.54296875" style="4" customWidth="1"/>
    <col min="14866" max="15110" width="8.7265625" style="4"/>
    <col min="15111" max="15111" width="69.453125" style="4" customWidth="1"/>
    <col min="15112" max="15121" width="12.54296875" style="4" customWidth="1"/>
    <col min="15122" max="15366" width="8.7265625" style="4"/>
    <col min="15367" max="15367" width="69.453125" style="4" customWidth="1"/>
    <col min="15368" max="15377" width="12.54296875" style="4" customWidth="1"/>
    <col min="15378" max="15622" width="8.7265625" style="4"/>
    <col min="15623" max="15623" width="69.453125" style="4" customWidth="1"/>
    <col min="15624" max="15633" width="12.54296875" style="4" customWidth="1"/>
    <col min="15634" max="15878" width="8.7265625" style="4"/>
    <col min="15879" max="15879" width="69.453125" style="4" customWidth="1"/>
    <col min="15880" max="15889" width="12.54296875" style="4" customWidth="1"/>
    <col min="15890" max="16298" width="8.7265625" style="4"/>
    <col min="16299" max="16301" width="9.1796875" style="4" customWidth="1"/>
    <col min="16302" max="16371" width="8.7265625" style="4"/>
    <col min="16372" max="16384" width="9.1796875" style="4" customWidth="1"/>
  </cols>
  <sheetData>
    <row r="1" spans="1:7" s="1" customFormat="1" ht="26.25" customHeight="1" x14ac:dyDescent="0.5">
      <c r="A1" s="40" t="s">
        <v>0</v>
      </c>
      <c r="B1" s="73"/>
      <c r="C1" s="73"/>
      <c r="D1" s="73"/>
      <c r="E1" s="73"/>
      <c r="F1" s="46"/>
    </row>
    <row r="2" spans="1:7" s="1" customFormat="1" ht="40.5" customHeight="1" x14ac:dyDescent="0.5">
      <c r="A2" s="40" t="s">
        <v>92</v>
      </c>
      <c r="B2" s="74"/>
      <c r="C2" s="74"/>
      <c r="D2" s="74"/>
      <c r="E2" s="74"/>
      <c r="F2" s="46"/>
    </row>
    <row r="3" spans="1:7" ht="9.75" customHeight="1" x14ac:dyDescent="0.35">
      <c r="F3"/>
    </row>
    <row r="4" spans="1:7" ht="14.5" x14ac:dyDescent="0.35">
      <c r="A4" s="2"/>
      <c r="B4" s="3"/>
      <c r="C4" s="3"/>
      <c r="D4" s="3"/>
      <c r="E4" s="3"/>
      <c r="F4"/>
    </row>
    <row r="5" spans="1:7" s="7" customFormat="1" ht="15.5" x14ac:dyDescent="0.35">
      <c r="A5" s="5"/>
      <c r="B5" s="6">
        <v>46023</v>
      </c>
      <c r="C5" s="6">
        <v>46054</v>
      </c>
      <c r="D5" s="6">
        <v>46082</v>
      </c>
      <c r="E5" s="6">
        <v>46113</v>
      </c>
      <c r="F5" s="51"/>
    </row>
    <row r="6" spans="1:7" ht="14.5" x14ac:dyDescent="0.35">
      <c r="A6" s="8"/>
      <c r="B6" s="9"/>
      <c r="C6" s="9"/>
      <c r="D6" s="9"/>
      <c r="E6" s="9"/>
      <c r="F6"/>
    </row>
    <row r="7" spans="1:7" ht="14.5" x14ac:dyDescent="0.35">
      <c r="A7" s="10"/>
      <c r="B7" s="11"/>
      <c r="C7" s="11"/>
      <c r="D7" s="11"/>
      <c r="E7" s="11"/>
      <c r="F7"/>
    </row>
    <row r="8" spans="1:7" ht="15" x14ac:dyDescent="0.3">
      <c r="A8" s="12" t="s">
        <v>1</v>
      </c>
      <c r="B8" s="13">
        <f t="shared" ref="B8:D8" si="0">SUM(B9:B13)</f>
        <v>295676276.67999995</v>
      </c>
      <c r="C8" s="13">
        <f t="shared" si="0"/>
        <v>442776669.83999997</v>
      </c>
      <c r="D8" s="13">
        <f t="shared" si="0"/>
        <v>182583406.78</v>
      </c>
      <c r="E8" s="13">
        <f t="shared" ref="E8" si="1">SUM(E9:E13)</f>
        <v>210071777.81999999</v>
      </c>
      <c r="F8" s="49"/>
    </row>
    <row r="9" spans="1:7" ht="14.5" x14ac:dyDescent="0.35">
      <c r="A9" s="14" t="s">
        <v>2</v>
      </c>
      <c r="B9" s="15">
        <v>76876726.819999993</v>
      </c>
      <c r="C9" s="15">
        <v>69814148.060000002</v>
      </c>
      <c r="D9" s="15">
        <v>51166360.200000003</v>
      </c>
      <c r="E9" s="15">
        <v>50887059.549999997</v>
      </c>
      <c r="F9"/>
      <c r="G9" s="102"/>
    </row>
    <row r="10" spans="1:7" ht="14.5" x14ac:dyDescent="0.35">
      <c r="A10" s="14" t="s">
        <v>3</v>
      </c>
      <c r="B10" s="15">
        <v>104247195.91</v>
      </c>
      <c r="C10" s="15">
        <v>258414400.18000001</v>
      </c>
      <c r="D10" s="15">
        <v>21798667.68</v>
      </c>
      <c r="E10" s="15">
        <v>39907119.630000003</v>
      </c>
      <c r="F10"/>
    </row>
    <row r="11" spans="1:7" ht="14.5" x14ac:dyDescent="0.35">
      <c r="A11" s="14" t="s">
        <v>4</v>
      </c>
      <c r="B11" s="15">
        <v>79182267.819999993</v>
      </c>
      <c r="C11" s="15">
        <v>84124377.939999998</v>
      </c>
      <c r="D11" s="15">
        <v>72757167.849999994</v>
      </c>
      <c r="E11" s="15">
        <v>82829532.5</v>
      </c>
      <c r="F11"/>
    </row>
    <row r="12" spans="1:7" ht="14.5" x14ac:dyDescent="0.35">
      <c r="A12" s="14" t="s">
        <v>5</v>
      </c>
      <c r="B12" s="15">
        <v>35354542.43</v>
      </c>
      <c r="C12" s="15">
        <v>30406319.079999998</v>
      </c>
      <c r="D12" s="15">
        <v>36843055.899999999</v>
      </c>
      <c r="E12" s="15">
        <v>36437317.289999999</v>
      </c>
      <c r="F12"/>
    </row>
    <row r="13" spans="1:7" ht="12.5" x14ac:dyDescent="0.25">
      <c r="A13" s="14" t="s">
        <v>6</v>
      </c>
      <c r="B13" s="16">
        <v>15543.7</v>
      </c>
      <c r="C13" s="16">
        <v>17424.580000000002</v>
      </c>
      <c r="D13" s="16">
        <v>18155.150000000001</v>
      </c>
      <c r="E13" s="16">
        <v>10748.85</v>
      </c>
      <c r="F13" s="49"/>
      <c r="G13" s="37"/>
    </row>
    <row r="14" spans="1:7" ht="14.5" x14ac:dyDescent="0.35">
      <c r="A14" s="14"/>
      <c r="B14" s="16"/>
      <c r="C14" s="16"/>
      <c r="D14" s="16"/>
      <c r="E14" s="16"/>
      <c r="F14"/>
    </row>
    <row r="15" spans="1:7" ht="15" x14ac:dyDescent="0.3">
      <c r="A15" s="12" t="s">
        <v>7</v>
      </c>
      <c r="B15" s="13">
        <f t="shared" ref="B15:C15" si="2">SUM(B16:B17)</f>
        <v>744307069.16999996</v>
      </c>
      <c r="C15" s="13">
        <f t="shared" si="2"/>
        <v>717146895.20000005</v>
      </c>
      <c r="D15" s="13">
        <f t="shared" ref="D15" si="3">SUM(D16:D17)</f>
        <v>865472144.24000001</v>
      </c>
      <c r="E15" s="13">
        <f t="shared" ref="E15" si="4">SUM(E16:E17)</f>
        <v>833592646.99000001</v>
      </c>
      <c r="F15" s="49"/>
    </row>
    <row r="16" spans="1:7" ht="14.5" x14ac:dyDescent="0.35">
      <c r="A16" s="14" t="s">
        <v>8</v>
      </c>
      <c r="B16" s="17">
        <v>739721589.37</v>
      </c>
      <c r="C16" s="17">
        <v>713684463.48000002</v>
      </c>
      <c r="D16" s="17">
        <v>860502834.82000005</v>
      </c>
      <c r="E16" s="17">
        <v>827921296.00999999</v>
      </c>
      <c r="F16"/>
    </row>
    <row r="17" spans="1:6" ht="14.5" x14ac:dyDescent="0.35">
      <c r="A17" s="14" t="s">
        <v>9</v>
      </c>
      <c r="B17" s="17">
        <v>4585479.8</v>
      </c>
      <c r="C17" s="17">
        <v>3462431.72</v>
      </c>
      <c r="D17" s="17">
        <v>4969309.42</v>
      </c>
      <c r="E17" s="17">
        <v>5671350.9800000004</v>
      </c>
      <c r="F17"/>
    </row>
    <row r="18" spans="1:6" ht="14.5" x14ac:dyDescent="0.35">
      <c r="A18" s="14"/>
      <c r="B18" s="15"/>
      <c r="C18" s="15"/>
      <c r="D18" s="15"/>
      <c r="E18" s="15"/>
      <c r="F18"/>
    </row>
    <row r="19" spans="1:6" ht="14.5" x14ac:dyDescent="0.35">
      <c r="A19" s="14"/>
      <c r="B19" s="18"/>
      <c r="C19" s="18"/>
      <c r="D19" s="18"/>
      <c r="E19" s="18"/>
      <c r="F19"/>
    </row>
    <row r="20" spans="1:6" ht="15" x14ac:dyDescent="0.3">
      <c r="A20" s="12" t="s">
        <v>10</v>
      </c>
      <c r="B20" s="19">
        <f t="shared" ref="B20:C20" si="5">SUM(B21:B41)</f>
        <v>76876726.820000008</v>
      </c>
      <c r="C20" s="19">
        <f t="shared" si="5"/>
        <v>69814148.060000002</v>
      </c>
      <c r="D20" s="19">
        <f t="shared" ref="D20" si="6">SUM(D21:D41)</f>
        <v>51166360.200000003</v>
      </c>
      <c r="E20" s="19">
        <f t="shared" ref="E20" si="7">SUM(E21:E41)</f>
        <v>50887059.550000012</v>
      </c>
      <c r="F20" s="49"/>
    </row>
    <row r="21" spans="1:6" ht="14.5" x14ac:dyDescent="0.35">
      <c r="A21" s="14" t="s">
        <v>11</v>
      </c>
      <c r="B21" s="20">
        <v>40794256.539999999</v>
      </c>
      <c r="C21" s="20">
        <v>37829432.109999999</v>
      </c>
      <c r="D21" s="20">
        <v>26871640.369999997</v>
      </c>
      <c r="E21" s="20">
        <v>26873274.630000003</v>
      </c>
      <c r="F21"/>
    </row>
    <row r="22" spans="1:6" ht="14.5" x14ac:dyDescent="0.35">
      <c r="A22" s="14" t="s">
        <v>12</v>
      </c>
      <c r="B22" s="20">
        <v>59882.2</v>
      </c>
      <c r="C22" s="20">
        <v>56788.829999999994</v>
      </c>
      <c r="D22" s="20">
        <v>53328.480000000003</v>
      </c>
      <c r="E22" s="20">
        <v>98925.13</v>
      </c>
      <c r="F22"/>
    </row>
    <row r="23" spans="1:6" ht="14.5" x14ac:dyDescent="0.35">
      <c r="A23" s="14" t="s">
        <v>13</v>
      </c>
      <c r="B23" s="20">
        <v>6225790.5800000001</v>
      </c>
      <c r="C23" s="20">
        <v>6197122.4699999997</v>
      </c>
      <c r="D23" s="20">
        <v>1515470.43</v>
      </c>
      <c r="E23" s="20">
        <v>1999189.88</v>
      </c>
      <c r="F23"/>
    </row>
    <row r="24" spans="1:6" ht="14.5" x14ac:dyDescent="0.35">
      <c r="A24" s="14" t="s">
        <v>14</v>
      </c>
      <c r="B24" s="20">
        <v>142099.28</v>
      </c>
      <c r="C24" s="20">
        <v>118195.31</v>
      </c>
      <c r="D24" s="20">
        <v>87964.05</v>
      </c>
      <c r="E24" s="20">
        <v>102933.38</v>
      </c>
      <c r="F24"/>
    </row>
    <row r="25" spans="1:6" ht="14.5" x14ac:dyDescent="0.35">
      <c r="A25" s="14" t="s">
        <v>15</v>
      </c>
      <c r="B25" s="20">
        <v>1266853.2</v>
      </c>
      <c r="C25" s="20">
        <v>1167211.78</v>
      </c>
      <c r="D25" s="20">
        <v>1312839.46</v>
      </c>
      <c r="E25" s="20">
        <v>1371224.98</v>
      </c>
      <c r="F25"/>
    </row>
    <row r="26" spans="1:6" ht="14.5" x14ac:dyDescent="0.35">
      <c r="A26" s="14" t="s">
        <v>33</v>
      </c>
      <c r="B26" s="20">
        <v>875093.77</v>
      </c>
      <c r="C26" s="20">
        <v>645581</v>
      </c>
      <c r="D26" s="20">
        <v>598699.77</v>
      </c>
      <c r="E26" s="20">
        <v>747000.21</v>
      </c>
      <c r="F26"/>
    </row>
    <row r="27" spans="1:6" ht="14.5" x14ac:dyDescent="0.35">
      <c r="A27" s="14" t="s">
        <v>80</v>
      </c>
      <c r="B27" s="20">
        <v>2277.88</v>
      </c>
      <c r="C27" s="20">
        <v>1697.14</v>
      </c>
      <c r="D27" s="20">
        <v>4489.1400000000003</v>
      </c>
      <c r="E27" s="20">
        <v>3877.39</v>
      </c>
      <c r="F27"/>
    </row>
    <row r="28" spans="1:6" ht="14.5" x14ac:dyDescent="0.25">
      <c r="A28" s="14" t="s">
        <v>16</v>
      </c>
      <c r="B28" s="20">
        <v>755848.57</v>
      </c>
      <c r="C28" s="20">
        <v>726582.63</v>
      </c>
      <c r="D28" s="20">
        <v>510332.68999999994</v>
      </c>
      <c r="E28" s="20">
        <v>476770.64</v>
      </c>
      <c r="F28" s="49"/>
    </row>
    <row r="29" spans="1:6" ht="15.5" x14ac:dyDescent="0.35">
      <c r="A29" s="14" t="s">
        <v>17</v>
      </c>
      <c r="B29" s="20">
        <v>1968899.75</v>
      </c>
      <c r="C29" s="20">
        <v>1611003.9500000002</v>
      </c>
      <c r="D29" s="20">
        <v>1525017.68</v>
      </c>
      <c r="E29" s="20">
        <v>1833372.51</v>
      </c>
      <c r="F29"/>
    </row>
    <row r="30" spans="1:6" ht="14.5" x14ac:dyDescent="0.25">
      <c r="A30" s="14" t="s">
        <v>18</v>
      </c>
      <c r="B30" s="20">
        <v>24797.11</v>
      </c>
      <c r="C30" s="20">
        <v>81384.070000000007</v>
      </c>
      <c r="D30" s="20">
        <v>211924.09</v>
      </c>
      <c r="E30" s="20">
        <v>73096.78</v>
      </c>
      <c r="F30" s="49"/>
    </row>
    <row r="31" spans="1:6" ht="14.5" x14ac:dyDescent="0.35">
      <c r="A31" s="14" t="s">
        <v>19</v>
      </c>
      <c r="B31" s="20">
        <v>3566954.44</v>
      </c>
      <c r="C31" s="20">
        <v>3407878.7</v>
      </c>
      <c r="D31" s="20">
        <v>1124872.54</v>
      </c>
      <c r="E31" s="20">
        <v>1262045.42</v>
      </c>
      <c r="F31"/>
    </row>
    <row r="32" spans="1:6" ht="14.5" x14ac:dyDescent="0.35">
      <c r="A32" s="14" t="s">
        <v>20</v>
      </c>
      <c r="B32" s="20">
        <v>709052.76</v>
      </c>
      <c r="C32" s="20">
        <v>716343.98</v>
      </c>
      <c r="D32" s="20">
        <v>881693.6</v>
      </c>
      <c r="E32" s="20">
        <v>575660.26</v>
      </c>
      <c r="F32"/>
    </row>
    <row r="33" spans="1:6" ht="14.5" x14ac:dyDescent="0.35">
      <c r="A33" s="14" t="s">
        <v>21</v>
      </c>
      <c r="B33" s="20">
        <v>1110801.32</v>
      </c>
      <c r="C33" s="20">
        <v>995270.61999999988</v>
      </c>
      <c r="D33" s="20">
        <v>545233.07999999996</v>
      </c>
      <c r="E33" s="20">
        <v>381881.32999999996</v>
      </c>
      <c r="F33"/>
    </row>
    <row r="34" spans="1:6" ht="14.5" x14ac:dyDescent="0.35">
      <c r="A34" s="14" t="s">
        <v>22</v>
      </c>
      <c r="B34" s="20">
        <v>4453.1899999999996</v>
      </c>
      <c r="C34" s="20">
        <v>104.4</v>
      </c>
      <c r="D34" s="20">
        <v>13.99</v>
      </c>
      <c r="E34" s="20">
        <v>200.18</v>
      </c>
      <c r="F34"/>
    </row>
    <row r="35" spans="1:6" ht="15.5" x14ac:dyDescent="0.35">
      <c r="A35" s="14" t="s">
        <v>23</v>
      </c>
      <c r="B35" s="20">
        <v>1209564.29</v>
      </c>
      <c r="C35" s="20">
        <v>926671.42</v>
      </c>
      <c r="D35" s="20">
        <v>1049173.83</v>
      </c>
      <c r="E35" s="20">
        <v>979090.08</v>
      </c>
      <c r="F35"/>
    </row>
    <row r="36" spans="1:6" ht="15.5" x14ac:dyDescent="0.35">
      <c r="A36" s="14" t="s">
        <v>24</v>
      </c>
      <c r="B36" s="20">
        <v>8865692.2400000002</v>
      </c>
      <c r="C36" s="20">
        <v>6344987.5200000005</v>
      </c>
      <c r="D36" s="20">
        <v>7541754.3500000006</v>
      </c>
      <c r="E36" s="20">
        <v>7344822.5100000016</v>
      </c>
      <c r="F36"/>
    </row>
    <row r="37" spans="1:6" ht="14.5" x14ac:dyDescent="0.35">
      <c r="A37" s="14" t="s">
        <v>25</v>
      </c>
      <c r="B37" s="20">
        <v>1208307.8999999999</v>
      </c>
      <c r="C37" s="20">
        <v>1525395.8599999999</v>
      </c>
      <c r="D37" s="20">
        <v>1204979.69</v>
      </c>
      <c r="E37" s="20">
        <v>1307162.54</v>
      </c>
      <c r="F37"/>
    </row>
    <row r="38" spans="1:6" ht="14.5" x14ac:dyDescent="0.35">
      <c r="A38" s="14" t="s">
        <v>26</v>
      </c>
      <c r="B38" s="20">
        <v>5771.04</v>
      </c>
      <c r="C38" s="20">
        <v>4717.53</v>
      </c>
      <c r="D38" s="20">
        <v>3960.73</v>
      </c>
      <c r="E38" s="20">
        <v>3991.59</v>
      </c>
      <c r="F38"/>
    </row>
    <row r="39" spans="1:6" ht="15.5" x14ac:dyDescent="0.35">
      <c r="A39" s="14" t="s">
        <v>27</v>
      </c>
      <c r="B39" s="20">
        <v>55913.53</v>
      </c>
      <c r="C39" s="20">
        <v>45814.450000000004</v>
      </c>
      <c r="D39" s="20">
        <v>63792.72</v>
      </c>
      <c r="E39" s="20">
        <v>51269.81</v>
      </c>
      <c r="F39"/>
    </row>
    <row r="40" spans="1:6" ht="14.5" x14ac:dyDescent="0.35">
      <c r="A40" s="14" t="s">
        <v>28</v>
      </c>
      <c r="B40" s="20">
        <v>1601360.35</v>
      </c>
      <c r="C40" s="20">
        <v>1915986.3299999998</v>
      </c>
      <c r="D40" s="20">
        <v>1666229.8800000001</v>
      </c>
      <c r="E40" s="20">
        <v>1361988.38</v>
      </c>
      <c r="F40"/>
    </row>
    <row r="41" spans="1:6" ht="14.5" x14ac:dyDescent="0.35">
      <c r="A41" s="14" t="s">
        <v>29</v>
      </c>
      <c r="B41" s="20">
        <v>6423056.8799999999</v>
      </c>
      <c r="C41" s="20">
        <v>5495977.96</v>
      </c>
      <c r="D41" s="20">
        <v>4392949.63</v>
      </c>
      <c r="E41" s="20">
        <v>4039281.92</v>
      </c>
      <c r="F41"/>
    </row>
    <row r="42" spans="1:6" ht="14.5" x14ac:dyDescent="0.35">
      <c r="A42" s="14"/>
      <c r="B42" s="44"/>
      <c r="C42" s="44"/>
      <c r="D42" s="44"/>
      <c r="E42" s="44"/>
      <c r="F42"/>
    </row>
    <row r="43" spans="1:6" ht="15" x14ac:dyDescent="0.3">
      <c r="A43" s="12" t="s">
        <v>30</v>
      </c>
      <c r="B43" s="22">
        <f t="shared" ref="B43:C43" si="8">SUM(B44:B64)</f>
        <v>15460801.720000001</v>
      </c>
      <c r="C43" s="22">
        <f t="shared" si="8"/>
        <v>14284719.444</v>
      </c>
      <c r="D43" s="22">
        <f t="shared" ref="D43" si="9">SUM(D44:D64)</f>
        <v>10358256.044000002</v>
      </c>
      <c r="E43" s="22">
        <f t="shared" ref="E43" si="10">SUM(E44:E64)</f>
        <v>10298834.225</v>
      </c>
      <c r="F43" s="49"/>
    </row>
    <row r="44" spans="1:6" ht="14.5" x14ac:dyDescent="0.35">
      <c r="A44" s="14" t="s">
        <v>11</v>
      </c>
      <c r="B44" s="23">
        <v>13107467.310000001</v>
      </c>
      <c r="C44" s="23">
        <v>12167732.968</v>
      </c>
      <c r="D44" s="23">
        <v>8509252.6239999998</v>
      </c>
      <c r="E44" s="23">
        <v>8450646.4959999993</v>
      </c>
      <c r="F44"/>
    </row>
    <row r="45" spans="1:6" ht="14.5" x14ac:dyDescent="0.35">
      <c r="A45" s="14" t="s">
        <v>12</v>
      </c>
      <c r="B45" s="23">
        <v>3278.08</v>
      </c>
      <c r="C45" s="23">
        <v>5409.0559999999996</v>
      </c>
      <c r="D45" s="23">
        <v>5464.942</v>
      </c>
      <c r="E45" s="23">
        <v>11538.567999999999</v>
      </c>
      <c r="F45"/>
    </row>
    <row r="46" spans="1:6" ht="14.5" x14ac:dyDescent="0.35">
      <c r="A46" s="14" t="s">
        <v>31</v>
      </c>
      <c r="B46" s="23">
        <v>187925.2</v>
      </c>
      <c r="C46" s="23">
        <v>184545.28</v>
      </c>
      <c r="D46" s="23">
        <v>42870.375</v>
      </c>
      <c r="E46" s="23">
        <v>56452.366999999998</v>
      </c>
      <c r="F46"/>
    </row>
    <row r="47" spans="1:6" ht="14.5" x14ac:dyDescent="0.35">
      <c r="A47" s="14" t="s">
        <v>32</v>
      </c>
      <c r="B47" s="23">
        <v>53293.75</v>
      </c>
      <c r="C47" s="23">
        <v>50175.13</v>
      </c>
      <c r="D47" s="23">
        <v>32284.828000000001</v>
      </c>
      <c r="E47" s="23">
        <v>36532.341999999997</v>
      </c>
      <c r="F47"/>
    </row>
    <row r="48" spans="1:6" ht="14.5" x14ac:dyDescent="0.35">
      <c r="A48" s="14" t="s">
        <v>15</v>
      </c>
      <c r="B48" s="23">
        <v>35249.97</v>
      </c>
      <c r="C48" s="23">
        <v>32607.205000000002</v>
      </c>
      <c r="D48" s="23">
        <v>36274.911</v>
      </c>
      <c r="E48" s="23">
        <v>37955.025000000001</v>
      </c>
      <c r="F48"/>
    </row>
    <row r="49" spans="1:6" ht="14.5" x14ac:dyDescent="0.35">
      <c r="A49" s="14" t="s">
        <v>33</v>
      </c>
      <c r="B49" s="23">
        <v>60007.8</v>
      </c>
      <c r="C49" s="23">
        <v>40911.069000000003</v>
      </c>
      <c r="D49" s="23">
        <v>33936.6</v>
      </c>
      <c r="E49" s="23">
        <v>43290.15</v>
      </c>
      <c r="F49"/>
    </row>
    <row r="50" spans="1:6" ht="14.5" x14ac:dyDescent="0.35">
      <c r="A50" s="14" t="s">
        <v>80</v>
      </c>
      <c r="B50" s="24">
        <v>565.02</v>
      </c>
      <c r="C50" s="23">
        <v>426.24</v>
      </c>
      <c r="D50" s="24">
        <v>1060.55</v>
      </c>
      <c r="E50" s="24">
        <v>887.92</v>
      </c>
      <c r="F50"/>
    </row>
    <row r="51" spans="1:6" ht="14.5" x14ac:dyDescent="0.25">
      <c r="A51" s="14" t="s">
        <v>16</v>
      </c>
      <c r="B51" s="23">
        <v>60096.98</v>
      </c>
      <c r="C51" s="23">
        <v>64317.652999999998</v>
      </c>
      <c r="D51" s="23">
        <v>47435.067999999999</v>
      </c>
      <c r="E51" s="23">
        <v>48377.194000000003</v>
      </c>
      <c r="F51" s="49"/>
    </row>
    <row r="52" spans="1:6" ht="15.5" x14ac:dyDescent="0.35">
      <c r="A52" s="14" t="s">
        <v>17</v>
      </c>
      <c r="B52" s="23">
        <v>146592.12</v>
      </c>
      <c r="C52" s="23">
        <v>122888.599</v>
      </c>
      <c r="D52" s="23">
        <v>102394.738</v>
      </c>
      <c r="E52" s="23">
        <v>142931.924</v>
      </c>
      <c r="F52"/>
    </row>
    <row r="53" spans="1:6" ht="14.5" x14ac:dyDescent="0.25">
      <c r="A53" s="14" t="s">
        <v>18</v>
      </c>
      <c r="B53" s="23">
        <v>285.47000000000003</v>
      </c>
      <c r="C53" s="23">
        <v>926.93299999999999</v>
      </c>
      <c r="D53" s="23">
        <v>2428.2669999999998</v>
      </c>
      <c r="E53" s="23">
        <v>825.98599999999999</v>
      </c>
      <c r="F53" s="49"/>
    </row>
    <row r="54" spans="1:6" ht="14.5" x14ac:dyDescent="0.35">
      <c r="A54" s="14" t="s">
        <v>19</v>
      </c>
      <c r="B54" s="23">
        <v>109486.91</v>
      </c>
      <c r="C54" s="23">
        <v>104321.87</v>
      </c>
      <c r="D54" s="23">
        <v>30977.63</v>
      </c>
      <c r="E54" s="23">
        <v>37696.224999999999</v>
      </c>
      <c r="F54"/>
    </row>
    <row r="55" spans="1:6" ht="14.5" x14ac:dyDescent="0.35">
      <c r="A55" s="14" t="s">
        <v>20</v>
      </c>
      <c r="B55" s="23">
        <v>60471.88</v>
      </c>
      <c r="C55" s="23">
        <v>64611.6</v>
      </c>
      <c r="D55" s="23">
        <v>78633.52</v>
      </c>
      <c r="E55" s="23">
        <v>46052.790999999997</v>
      </c>
      <c r="F55"/>
    </row>
    <row r="56" spans="1:6" ht="14.5" x14ac:dyDescent="0.35">
      <c r="A56" s="14" t="s">
        <v>21</v>
      </c>
      <c r="B56" s="23">
        <v>28840.2</v>
      </c>
      <c r="C56" s="23">
        <v>23772.966</v>
      </c>
      <c r="D56" s="23">
        <v>15714.775</v>
      </c>
      <c r="E56" s="23">
        <v>9988.5169999999998</v>
      </c>
      <c r="F56"/>
    </row>
    <row r="57" spans="1:6" ht="14.5" x14ac:dyDescent="0.35">
      <c r="A57" s="14" t="s">
        <v>22</v>
      </c>
      <c r="B57" s="23">
        <v>7416.32</v>
      </c>
      <c r="C57" s="23">
        <v>174.24</v>
      </c>
      <c r="D57" s="23">
        <v>23.36</v>
      </c>
      <c r="E57" s="23">
        <v>87.18</v>
      </c>
      <c r="F57"/>
    </row>
    <row r="58" spans="1:6" ht="15.5" x14ac:dyDescent="0.35">
      <c r="A58" s="14" t="s">
        <v>23</v>
      </c>
      <c r="B58" s="23">
        <v>124082.04</v>
      </c>
      <c r="C58" s="23">
        <v>95155.199999999997</v>
      </c>
      <c r="D58" s="23">
        <v>105669.91</v>
      </c>
      <c r="E58" s="23">
        <v>96310.455000000002</v>
      </c>
      <c r="F58"/>
    </row>
    <row r="59" spans="1:6" ht="15.5" x14ac:dyDescent="0.35">
      <c r="A59" s="14" t="s">
        <v>24</v>
      </c>
      <c r="B59" s="23">
        <v>772598.95</v>
      </c>
      <c r="C59" s="23">
        <v>553559.82400000002</v>
      </c>
      <c r="D59" s="23">
        <v>652482.51699999999</v>
      </c>
      <c r="E59" s="23">
        <v>640840.64</v>
      </c>
      <c r="F59"/>
    </row>
    <row r="60" spans="1:6" ht="14.5" x14ac:dyDescent="0.35">
      <c r="A60" s="14" t="s">
        <v>25</v>
      </c>
      <c r="B60" s="23">
        <v>403005.31</v>
      </c>
      <c r="C60" s="23">
        <v>522195.27899999998</v>
      </c>
      <c r="D60" s="23">
        <v>419865.484</v>
      </c>
      <c r="E60" s="23">
        <v>452760.27</v>
      </c>
      <c r="F60"/>
    </row>
    <row r="61" spans="1:6" ht="14.5" x14ac:dyDescent="0.35">
      <c r="A61" s="14" t="s">
        <v>26</v>
      </c>
      <c r="B61" s="23">
        <v>2560</v>
      </c>
      <c r="C61" s="23">
        <v>2520.56</v>
      </c>
      <c r="D61" s="23">
        <v>2042.25</v>
      </c>
      <c r="E61" s="23">
        <v>2017.9</v>
      </c>
      <c r="F61"/>
    </row>
    <row r="62" spans="1:6" ht="15.5" x14ac:dyDescent="0.35">
      <c r="A62" s="14" t="s">
        <v>27</v>
      </c>
      <c r="B62" s="23">
        <v>4359.16</v>
      </c>
      <c r="C62" s="23">
        <v>3596.1950000000002</v>
      </c>
      <c r="D62" s="23">
        <v>5160.2610000000004</v>
      </c>
      <c r="E62" s="23">
        <v>4092.69</v>
      </c>
      <c r="F62"/>
    </row>
    <row r="63" spans="1:6" ht="14.5" x14ac:dyDescent="0.35">
      <c r="A63" s="14" t="s">
        <v>28</v>
      </c>
      <c r="B63" s="23">
        <v>110422.42</v>
      </c>
      <c r="C63" s="23">
        <v>90733.59</v>
      </c>
      <c r="D63" s="23">
        <v>111730.095</v>
      </c>
      <c r="E63" s="23">
        <v>67255.404999999999</v>
      </c>
      <c r="F63"/>
    </row>
    <row r="64" spans="1:6" ht="14.5" x14ac:dyDescent="0.35">
      <c r="A64" s="14" t="s">
        <v>29</v>
      </c>
      <c r="B64" s="23">
        <v>182796.83</v>
      </c>
      <c r="C64" s="23">
        <v>154137.98699999999</v>
      </c>
      <c r="D64" s="23">
        <v>122553.33900000001</v>
      </c>
      <c r="E64" s="23">
        <v>112294.18</v>
      </c>
      <c r="F64"/>
    </row>
    <row r="65" spans="1:6" ht="14.5" x14ac:dyDescent="0.35">
      <c r="A65" s="14"/>
      <c r="B65" s="44"/>
      <c r="C65" s="44"/>
      <c r="D65" s="44"/>
      <c r="E65" s="44"/>
      <c r="F65"/>
    </row>
    <row r="66" spans="1:6" ht="14.5" x14ac:dyDescent="0.35">
      <c r="A66" s="14"/>
      <c r="B66" s="18"/>
      <c r="C66" s="18"/>
      <c r="D66" s="18"/>
      <c r="E66" s="18"/>
      <c r="F66"/>
    </row>
    <row r="67" spans="1:6" ht="15" x14ac:dyDescent="0.3">
      <c r="A67" s="12" t="s">
        <v>34</v>
      </c>
      <c r="B67" s="19">
        <f t="shared" ref="B67:C67" si="11">SUM(B68:B76)</f>
        <v>104247195.91000001</v>
      </c>
      <c r="C67" s="19">
        <f t="shared" si="11"/>
        <v>258414400.17999998</v>
      </c>
      <c r="D67" s="19">
        <f t="shared" ref="D67" si="12">SUM(D68:D76)</f>
        <v>21798667.679999996</v>
      </c>
      <c r="E67" s="19">
        <f t="shared" ref="E67" si="13">SUM(E68:E76)</f>
        <v>39907119.629999995</v>
      </c>
      <c r="F67" s="49"/>
    </row>
    <row r="68" spans="1:6" ht="14.5" x14ac:dyDescent="0.35">
      <c r="A68" s="14" t="s">
        <v>35</v>
      </c>
      <c r="B68" s="20">
        <v>369939.52</v>
      </c>
      <c r="C68" s="20">
        <v>314757.59999999998</v>
      </c>
      <c r="D68" s="20">
        <v>545980.4</v>
      </c>
      <c r="E68" s="20">
        <v>502959.35999999999</v>
      </c>
      <c r="F68"/>
    </row>
    <row r="69" spans="1:6" ht="14.5" x14ac:dyDescent="0.35">
      <c r="A69" s="14" t="s">
        <v>36</v>
      </c>
      <c r="B69" s="20">
        <v>145121.76</v>
      </c>
      <c r="C69" s="20">
        <v>171266.88</v>
      </c>
      <c r="D69" s="20">
        <v>226182.8</v>
      </c>
      <c r="E69" s="20">
        <v>230375.04000000001</v>
      </c>
      <c r="F69"/>
    </row>
    <row r="70" spans="1:6" ht="15.5" x14ac:dyDescent="0.35">
      <c r="A70" s="14" t="s">
        <v>37</v>
      </c>
      <c r="B70" s="20">
        <v>103002556.48</v>
      </c>
      <c r="C70" s="20">
        <v>257279365.44</v>
      </c>
      <c r="D70" s="20">
        <v>20255214.52</v>
      </c>
      <c r="E70" s="20">
        <v>38343504.049999997</v>
      </c>
      <c r="F70"/>
    </row>
    <row r="71" spans="1:6" ht="15.5" x14ac:dyDescent="0.35">
      <c r="A71" s="14" t="s">
        <v>38</v>
      </c>
      <c r="B71" s="20">
        <v>275042.69</v>
      </c>
      <c r="C71" s="20">
        <v>273002.8</v>
      </c>
      <c r="D71" s="20">
        <v>368016.31</v>
      </c>
      <c r="E71" s="20">
        <v>326101.31</v>
      </c>
      <c r="F71"/>
    </row>
    <row r="72" spans="1:6" ht="14.5" x14ac:dyDescent="0.25">
      <c r="A72" s="14" t="s">
        <v>39</v>
      </c>
      <c r="B72" s="20">
        <v>0</v>
      </c>
      <c r="C72" s="20">
        <v>0</v>
      </c>
      <c r="D72" s="20">
        <v>0</v>
      </c>
      <c r="E72" s="20">
        <v>0</v>
      </c>
      <c r="F72" s="49"/>
    </row>
    <row r="73" spans="1:6" ht="14.5" x14ac:dyDescent="0.25">
      <c r="A73" s="14" t="s">
        <v>40</v>
      </c>
      <c r="B73" s="20">
        <v>434295.98</v>
      </c>
      <c r="C73" s="20">
        <v>362273.45</v>
      </c>
      <c r="D73" s="20">
        <v>382536.15</v>
      </c>
      <c r="E73" s="20">
        <v>504179.87</v>
      </c>
      <c r="F73" s="49"/>
    </row>
    <row r="74" spans="1:6" ht="15.5" x14ac:dyDescent="0.35">
      <c r="A74" s="14" t="s">
        <v>41</v>
      </c>
      <c r="B74" s="20">
        <v>0</v>
      </c>
      <c r="C74" s="20">
        <v>675.13</v>
      </c>
      <c r="D74" s="20">
        <v>1060.2</v>
      </c>
      <c r="E74" s="20">
        <v>0</v>
      </c>
      <c r="F74"/>
    </row>
    <row r="75" spans="1:6" ht="14.5" x14ac:dyDescent="0.35">
      <c r="A75" s="14" t="s">
        <v>42</v>
      </c>
      <c r="B75" s="20">
        <v>0</v>
      </c>
      <c r="C75" s="20">
        <v>0</v>
      </c>
      <c r="D75" s="20">
        <v>0</v>
      </c>
      <c r="E75" s="20">
        <v>0</v>
      </c>
      <c r="F75"/>
    </row>
    <row r="76" spans="1:6" ht="14.5" x14ac:dyDescent="0.35">
      <c r="A76" s="14" t="s">
        <v>43</v>
      </c>
      <c r="B76" s="20">
        <v>20239.48</v>
      </c>
      <c r="C76" s="20">
        <v>13058.88</v>
      </c>
      <c r="D76" s="20">
        <v>19677.3</v>
      </c>
      <c r="E76" s="20">
        <v>0</v>
      </c>
      <c r="F76"/>
    </row>
    <row r="77" spans="1:6" ht="14.5" x14ac:dyDescent="0.35">
      <c r="A77" s="14"/>
      <c r="B77" s="44"/>
      <c r="C77" s="44"/>
      <c r="D77" s="44"/>
      <c r="E77" s="44"/>
      <c r="F77"/>
    </row>
    <row r="78" spans="1:6" ht="15" x14ac:dyDescent="0.3">
      <c r="A78" s="12" t="s">
        <v>44</v>
      </c>
      <c r="B78" s="22">
        <f t="shared" ref="B78:C78" si="14">SUM(B79:B87)</f>
        <v>212629.83600000001</v>
      </c>
      <c r="C78" s="22">
        <f t="shared" si="14"/>
        <v>526082.29999999993</v>
      </c>
      <c r="D78" s="22">
        <f t="shared" ref="D78" si="15">SUM(D79:D87)</f>
        <v>37409.46</v>
      </c>
      <c r="E78" s="22">
        <f t="shared" ref="E78" si="16">SUM(E79:E87)</f>
        <v>68122.536000000007</v>
      </c>
      <c r="F78" s="49"/>
    </row>
    <row r="79" spans="1:6" ht="14.5" x14ac:dyDescent="0.35">
      <c r="A79" s="14" t="s">
        <v>35</v>
      </c>
      <c r="B79" s="23">
        <v>978.67600000000004</v>
      </c>
      <c r="C79" s="23">
        <v>807.6</v>
      </c>
      <c r="D79" s="23">
        <v>1202.5999999999999</v>
      </c>
      <c r="E79" s="23">
        <v>1107.8399999999999</v>
      </c>
      <c r="F79"/>
    </row>
    <row r="80" spans="1:6" ht="14.5" x14ac:dyDescent="0.35">
      <c r="A80" s="14" t="s">
        <v>36</v>
      </c>
      <c r="B80" s="23">
        <v>383.92</v>
      </c>
      <c r="C80" s="23">
        <v>447.2</v>
      </c>
      <c r="D80" s="23">
        <v>498.2</v>
      </c>
      <c r="E80" s="23">
        <v>507.43400000000003</v>
      </c>
      <c r="F80"/>
    </row>
    <row r="81" spans="1:6" ht="15.5" x14ac:dyDescent="0.35">
      <c r="A81" s="14" t="s">
        <v>37</v>
      </c>
      <c r="B81" s="23">
        <v>209777.179</v>
      </c>
      <c r="C81" s="23">
        <v>523526.44</v>
      </c>
      <c r="D81" s="23">
        <v>34395.269999999997</v>
      </c>
      <c r="E81" s="23">
        <v>65097.616000000002</v>
      </c>
      <c r="F81"/>
    </row>
    <row r="82" spans="1:6" ht="15.5" x14ac:dyDescent="0.35">
      <c r="A82" s="14" t="s">
        <v>38</v>
      </c>
      <c r="B82" s="23">
        <v>560.16800000000001</v>
      </c>
      <c r="C82" s="23">
        <v>533.45000000000005</v>
      </c>
      <c r="D82" s="23">
        <v>625.27</v>
      </c>
      <c r="E82" s="23">
        <v>553.65300000000002</v>
      </c>
      <c r="F82"/>
    </row>
    <row r="83" spans="1:6" ht="14.5" x14ac:dyDescent="0.25">
      <c r="A83" s="14" t="s">
        <v>39</v>
      </c>
      <c r="B83" s="23">
        <v>0</v>
      </c>
      <c r="C83" s="23">
        <v>0</v>
      </c>
      <c r="D83" s="23">
        <v>0</v>
      </c>
      <c r="E83" s="23">
        <v>0</v>
      </c>
      <c r="F83" s="49"/>
    </row>
    <row r="84" spans="1:6" ht="14.5" x14ac:dyDescent="0.25">
      <c r="A84" s="14" t="s">
        <v>40</v>
      </c>
      <c r="B84" s="23">
        <v>884.51300000000003</v>
      </c>
      <c r="C84" s="23">
        <v>736.95</v>
      </c>
      <c r="D84" s="23">
        <v>649.54</v>
      </c>
      <c r="E84" s="23">
        <v>855.99300000000005</v>
      </c>
      <c r="F84" s="49"/>
    </row>
    <row r="85" spans="1:6" ht="15.5" x14ac:dyDescent="0.35">
      <c r="A85" s="14" t="s">
        <v>41</v>
      </c>
      <c r="B85" s="23">
        <v>0</v>
      </c>
      <c r="C85" s="23">
        <v>1.38</v>
      </c>
      <c r="D85" s="23">
        <v>1.8</v>
      </c>
      <c r="E85" s="23">
        <v>0</v>
      </c>
      <c r="F85"/>
    </row>
    <row r="86" spans="1:6" ht="14.5" x14ac:dyDescent="0.35">
      <c r="A86" s="14" t="s">
        <v>42</v>
      </c>
      <c r="B86" s="23">
        <v>0</v>
      </c>
      <c r="C86" s="23">
        <v>0</v>
      </c>
      <c r="D86" s="23">
        <v>0</v>
      </c>
      <c r="E86" s="24">
        <v>0</v>
      </c>
      <c r="F86"/>
    </row>
    <row r="87" spans="1:6" ht="14.5" x14ac:dyDescent="0.35">
      <c r="A87" s="14" t="s">
        <v>43</v>
      </c>
      <c r="B87" s="23">
        <v>45.38</v>
      </c>
      <c r="C87" s="23">
        <v>29.28</v>
      </c>
      <c r="D87" s="23">
        <v>36.78</v>
      </c>
      <c r="E87" s="23">
        <v>0</v>
      </c>
      <c r="F87"/>
    </row>
    <row r="88" spans="1:6" ht="14.5" x14ac:dyDescent="0.35">
      <c r="A88" s="14"/>
      <c r="B88" s="24"/>
      <c r="C88" s="24"/>
      <c r="D88" s="24"/>
      <c r="E88" s="24"/>
      <c r="F88"/>
    </row>
    <row r="89" spans="1:6" ht="14.5" x14ac:dyDescent="0.35">
      <c r="A89" s="14"/>
      <c r="B89" s="18"/>
      <c r="C89" s="18"/>
      <c r="D89" s="18"/>
      <c r="E89" s="18"/>
      <c r="F89"/>
    </row>
    <row r="90" spans="1:6" ht="15" x14ac:dyDescent="0.3">
      <c r="A90" s="12" t="s">
        <v>77</v>
      </c>
      <c r="B90" s="19">
        <f t="shared" ref="B90:C90" si="17">SUM(B91:B93)</f>
        <v>79182267.820000008</v>
      </c>
      <c r="C90" s="19">
        <f t="shared" si="17"/>
        <v>84124377.939999998</v>
      </c>
      <c r="D90" s="19">
        <f t="shared" ref="D90" si="18">SUM(D91:D93)</f>
        <v>72757167.849999994</v>
      </c>
      <c r="E90" s="19">
        <f t="shared" ref="E90" si="19">SUM(E91:E93)</f>
        <v>82829532.499999985</v>
      </c>
      <c r="F90" s="49"/>
    </row>
    <row r="91" spans="1:6" ht="15.5" x14ac:dyDescent="0.35">
      <c r="A91" s="14" t="s">
        <v>45</v>
      </c>
      <c r="B91" s="20">
        <v>49647888.670000002</v>
      </c>
      <c r="C91" s="20">
        <v>54048575.479999997</v>
      </c>
      <c r="D91" s="20">
        <v>47538956.68</v>
      </c>
      <c r="E91" s="20">
        <v>53072055.849999994</v>
      </c>
      <c r="F91"/>
    </row>
    <row r="92" spans="1:6" ht="14.5" x14ac:dyDescent="0.35">
      <c r="A92" s="14" t="s">
        <v>75</v>
      </c>
      <c r="B92" s="20">
        <v>29534277.039999999</v>
      </c>
      <c r="C92" s="20">
        <v>30075707.079999998</v>
      </c>
      <c r="D92" s="20">
        <v>25218133.399999999</v>
      </c>
      <c r="E92" s="20">
        <v>29757373.629999999</v>
      </c>
      <c r="F92"/>
    </row>
    <row r="93" spans="1:6" ht="14.5" x14ac:dyDescent="0.35">
      <c r="A93" s="14" t="s">
        <v>46</v>
      </c>
      <c r="B93" s="20">
        <v>102.11</v>
      </c>
      <c r="C93" s="20">
        <v>95.38</v>
      </c>
      <c r="D93" s="20">
        <v>77.77</v>
      </c>
      <c r="E93" s="20">
        <v>103.02</v>
      </c>
      <c r="F93"/>
    </row>
    <row r="94" spans="1:6" ht="14.5" x14ac:dyDescent="0.35">
      <c r="A94" s="14"/>
      <c r="B94" s="44"/>
      <c r="C94" s="44"/>
      <c r="D94" s="44"/>
      <c r="E94" s="44"/>
      <c r="F94"/>
    </row>
    <row r="95" spans="1:6" ht="15" x14ac:dyDescent="0.3">
      <c r="A95" s="12" t="s">
        <v>47</v>
      </c>
      <c r="B95" s="19">
        <f t="shared" ref="B95:C95" si="20">SUM(B96:B98)</f>
        <v>22096811.669999998</v>
      </c>
      <c r="C95" s="19">
        <f t="shared" si="20"/>
        <v>23007428.580000002</v>
      </c>
      <c r="D95" s="19">
        <f t="shared" ref="D95" si="21">SUM(D96:D98)</f>
        <v>19613645.559999999</v>
      </c>
      <c r="E95" s="19">
        <f t="shared" ref="E95" si="22">SUM(E96:E98)</f>
        <v>22687374.093999997</v>
      </c>
      <c r="F95" s="49"/>
    </row>
    <row r="96" spans="1:6" ht="14.5" x14ac:dyDescent="0.25">
      <c r="A96" s="14" t="s">
        <v>48</v>
      </c>
      <c r="B96" s="20">
        <v>7329162.5899999999</v>
      </c>
      <c r="C96" s="20">
        <v>7969098.1200000001</v>
      </c>
      <c r="D96" s="20">
        <v>7004190</v>
      </c>
      <c r="E96" s="20">
        <v>7854138.9040000001</v>
      </c>
      <c r="F96" s="72"/>
    </row>
    <row r="97" spans="1:6" ht="14.5" x14ac:dyDescent="0.35">
      <c r="A97" s="14" t="s">
        <v>76</v>
      </c>
      <c r="B97" s="35">
        <v>14767138.52</v>
      </c>
      <c r="C97" s="35">
        <v>15037853.539999999</v>
      </c>
      <c r="D97" s="35">
        <v>12609066.699999999</v>
      </c>
      <c r="E97" s="35">
        <v>14832720.109999999</v>
      </c>
      <c r="F97"/>
    </row>
    <row r="98" spans="1:6" ht="15.5" x14ac:dyDescent="0.35">
      <c r="A98" s="14" t="s">
        <v>49</v>
      </c>
      <c r="B98" s="20">
        <v>510.56</v>
      </c>
      <c r="C98" s="20">
        <v>476.92</v>
      </c>
      <c r="D98" s="20">
        <v>388.86</v>
      </c>
      <c r="E98" s="20">
        <v>515.08000000000004</v>
      </c>
      <c r="F98"/>
    </row>
    <row r="99" spans="1:6" ht="14.5" x14ac:dyDescent="0.35">
      <c r="A99" s="14"/>
      <c r="B99" s="44"/>
      <c r="C99" s="44"/>
      <c r="D99" s="44"/>
      <c r="E99" s="44"/>
      <c r="F99"/>
    </row>
    <row r="100" spans="1:6" ht="14.5" x14ac:dyDescent="0.35">
      <c r="A100" s="14"/>
      <c r="B100" s="18"/>
      <c r="C100" s="18"/>
      <c r="D100" s="18"/>
      <c r="E100" s="18"/>
      <c r="F100"/>
    </row>
    <row r="101" spans="1:6" ht="15" x14ac:dyDescent="0.3">
      <c r="A101" s="12" t="s">
        <v>50</v>
      </c>
      <c r="B101" s="19">
        <f t="shared" ref="B101:C101" si="23">SUM(B102:B105)</f>
        <v>35354542.43</v>
      </c>
      <c r="C101" s="19">
        <f t="shared" si="23"/>
        <v>30406319.080000002</v>
      </c>
      <c r="D101" s="19">
        <f t="shared" ref="D101" si="24">SUM(D102:D105)</f>
        <v>36843055.900000006</v>
      </c>
      <c r="E101" s="19">
        <f t="shared" ref="E101" si="25">SUM(E102:E105)</f>
        <v>36437317.289999999</v>
      </c>
      <c r="F101" s="49"/>
    </row>
    <row r="102" spans="1:6" ht="14.5" x14ac:dyDescent="0.25">
      <c r="A102" s="14" t="s">
        <v>51</v>
      </c>
      <c r="B102" s="20">
        <v>34536380.909999996</v>
      </c>
      <c r="C102" s="20">
        <v>29748063.16</v>
      </c>
      <c r="D102" s="20">
        <v>36064263.700000003</v>
      </c>
      <c r="E102" s="20">
        <v>35758563.299999997</v>
      </c>
      <c r="F102" s="72"/>
    </row>
    <row r="103" spans="1:6" ht="15.5" x14ac:dyDescent="0.35">
      <c r="A103" s="14" t="s">
        <v>52</v>
      </c>
      <c r="B103" s="25">
        <v>817231.39</v>
      </c>
      <c r="C103" s="25">
        <v>658255.92000000004</v>
      </c>
      <c r="D103" s="25">
        <v>778792.2</v>
      </c>
      <c r="E103" s="25">
        <v>678753.99</v>
      </c>
      <c r="F103"/>
    </row>
    <row r="104" spans="1:6" ht="15.5" x14ac:dyDescent="0.35">
      <c r="A104" s="14" t="s">
        <v>85</v>
      </c>
      <c r="B104" s="25">
        <v>0</v>
      </c>
      <c r="C104" s="25">
        <v>0</v>
      </c>
      <c r="D104" s="25">
        <v>0</v>
      </c>
      <c r="E104" s="25">
        <v>0</v>
      </c>
      <c r="F104"/>
    </row>
    <row r="105" spans="1:6" ht="15.5" x14ac:dyDescent="0.35">
      <c r="A105" s="14" t="s">
        <v>81</v>
      </c>
      <c r="B105" s="25">
        <v>930.13</v>
      </c>
      <c r="C105" s="25">
        <v>0</v>
      </c>
      <c r="D105" s="25">
        <v>0</v>
      </c>
      <c r="E105" s="25">
        <v>0</v>
      </c>
      <c r="F105"/>
    </row>
    <row r="106" spans="1:6" ht="14.5" x14ac:dyDescent="0.35">
      <c r="A106" s="14"/>
      <c r="B106" s="44"/>
      <c r="C106" s="44"/>
      <c r="D106" s="44"/>
      <c r="E106" s="44"/>
      <c r="F106"/>
    </row>
    <row r="107" spans="1:6" ht="15" x14ac:dyDescent="0.3">
      <c r="A107" s="12" t="s">
        <v>53</v>
      </c>
      <c r="B107" s="22">
        <f t="shared" ref="B107" si="26">SUM(B108:B111)</f>
        <v>6111</v>
      </c>
      <c r="C107" s="22">
        <f>SUM(C108:C111)</f>
        <v>4911</v>
      </c>
      <c r="D107" s="22">
        <f>SUM(D108:D111)</f>
        <v>6130</v>
      </c>
      <c r="E107" s="22">
        <f>SUM(E108:E111)</f>
        <v>6072</v>
      </c>
      <c r="F107" s="49"/>
    </row>
    <row r="108" spans="1:6" ht="14.5" x14ac:dyDescent="0.25">
      <c r="A108" s="14" t="s">
        <v>51</v>
      </c>
      <c r="B108" s="23">
        <v>4858</v>
      </c>
      <c r="C108" s="23">
        <v>3954</v>
      </c>
      <c r="D108" s="23">
        <v>4794</v>
      </c>
      <c r="E108" s="23">
        <v>4993</v>
      </c>
      <c r="F108" s="72"/>
    </row>
    <row r="109" spans="1:6" ht="15.5" x14ac:dyDescent="0.35">
      <c r="A109" s="14" t="s">
        <v>52</v>
      </c>
      <c r="B109" s="26">
        <v>1252</v>
      </c>
      <c r="C109" s="26">
        <v>957</v>
      </c>
      <c r="D109" s="26">
        <v>1336</v>
      </c>
      <c r="E109" s="26">
        <v>1079</v>
      </c>
      <c r="F109"/>
    </row>
    <row r="110" spans="1:6" ht="15.5" x14ac:dyDescent="0.35">
      <c r="A110" s="14" t="s">
        <v>85</v>
      </c>
      <c r="B110" s="26">
        <v>0</v>
      </c>
      <c r="C110" s="26">
        <v>0</v>
      </c>
      <c r="D110" s="26">
        <v>0</v>
      </c>
      <c r="E110" s="26">
        <v>0</v>
      </c>
      <c r="F110"/>
    </row>
    <row r="111" spans="1:6" ht="15.5" x14ac:dyDescent="0.35">
      <c r="A111" s="14" t="s">
        <v>81</v>
      </c>
      <c r="B111" s="26">
        <v>1</v>
      </c>
      <c r="C111" s="26">
        <v>0</v>
      </c>
      <c r="D111" s="26">
        <v>0</v>
      </c>
      <c r="E111" s="26">
        <v>0</v>
      </c>
      <c r="F111"/>
    </row>
    <row r="112" spans="1:6" ht="14.5" x14ac:dyDescent="0.35">
      <c r="A112" s="14"/>
      <c r="B112" s="24"/>
      <c r="C112" s="24"/>
      <c r="D112" s="24"/>
      <c r="E112" s="24"/>
      <c r="F112"/>
    </row>
    <row r="113" spans="1:6" ht="14.5" x14ac:dyDescent="0.35">
      <c r="A113" s="14"/>
      <c r="B113" s="24"/>
      <c r="C113" s="24"/>
      <c r="D113" s="24"/>
      <c r="E113" s="24"/>
      <c r="F113"/>
    </row>
    <row r="114" spans="1:6" ht="15" x14ac:dyDescent="0.3">
      <c r="A114" s="12" t="s">
        <v>54</v>
      </c>
      <c r="B114" s="19">
        <f t="shared" ref="B114:C114" si="27">B13</f>
        <v>15543.7</v>
      </c>
      <c r="C114" s="19">
        <f t="shared" si="27"/>
        <v>17424.580000000002</v>
      </c>
      <c r="D114" s="19">
        <f t="shared" ref="D114" si="28">D13</f>
        <v>18155.150000000001</v>
      </c>
      <c r="E114" s="19">
        <f t="shared" ref="E114" si="29">E13</f>
        <v>10748.85</v>
      </c>
      <c r="F114" s="49"/>
    </row>
    <row r="115" spans="1:6" ht="14.5" x14ac:dyDescent="0.35">
      <c r="A115" s="12"/>
      <c r="B115" s="27"/>
      <c r="C115" s="27"/>
      <c r="D115" s="27"/>
      <c r="E115" s="27"/>
      <c r="F115"/>
    </row>
    <row r="116" spans="1:6" ht="14.5" x14ac:dyDescent="0.35">
      <c r="A116" s="28"/>
      <c r="B116" s="29"/>
      <c r="C116" s="29"/>
      <c r="D116" s="29"/>
      <c r="E116" s="29"/>
      <c r="F116"/>
    </row>
    <row r="118" spans="1:6" ht="15.5" x14ac:dyDescent="0.35">
      <c r="A118" s="30" t="s">
        <v>55</v>
      </c>
      <c r="F118"/>
    </row>
    <row r="119" spans="1:6" ht="15.5" x14ac:dyDescent="0.35">
      <c r="A119" s="30" t="s">
        <v>56</v>
      </c>
      <c r="F119"/>
    </row>
    <row r="120" spans="1:6" ht="15.5" x14ac:dyDescent="0.35">
      <c r="A120" s="30" t="s">
        <v>57</v>
      </c>
      <c r="F120"/>
    </row>
    <row r="121" spans="1:6" ht="15.5" x14ac:dyDescent="0.35">
      <c r="A121" s="30" t="s">
        <v>58</v>
      </c>
      <c r="F121"/>
    </row>
    <row r="122" spans="1:6" ht="15.5" x14ac:dyDescent="0.35">
      <c r="A122" s="30" t="s">
        <v>59</v>
      </c>
      <c r="F122"/>
    </row>
    <row r="123" spans="1:6" ht="15.5" x14ac:dyDescent="0.35">
      <c r="A123" s="30" t="s">
        <v>60</v>
      </c>
      <c r="F123"/>
    </row>
    <row r="124" spans="1:6" ht="15.5" x14ac:dyDescent="0.35">
      <c r="A124" s="30" t="s">
        <v>61</v>
      </c>
      <c r="F124"/>
    </row>
    <row r="125" spans="1:6" ht="15.5" x14ac:dyDescent="0.35">
      <c r="A125" s="30" t="s">
        <v>62</v>
      </c>
      <c r="F125"/>
    </row>
    <row r="126" spans="1:6" ht="15.5" x14ac:dyDescent="0.35">
      <c r="A126" s="30" t="s">
        <v>63</v>
      </c>
      <c r="F126"/>
    </row>
    <row r="127" spans="1:6" ht="15.5" x14ac:dyDescent="0.35">
      <c r="A127" s="30" t="s">
        <v>64</v>
      </c>
      <c r="F127"/>
    </row>
    <row r="128" spans="1:6" ht="15.5" x14ac:dyDescent="0.35">
      <c r="A128" s="30" t="s">
        <v>65</v>
      </c>
      <c r="F128"/>
    </row>
    <row r="129" spans="1:1" ht="14.5" x14ac:dyDescent="0.25">
      <c r="A129" s="30" t="s">
        <v>66</v>
      </c>
    </row>
    <row r="130" spans="1:1" ht="14.5" x14ac:dyDescent="0.25">
      <c r="A130" s="30" t="s">
        <v>67</v>
      </c>
    </row>
    <row r="131" spans="1:1" ht="14.5" x14ac:dyDescent="0.25">
      <c r="A131" s="30" t="s">
        <v>68</v>
      </c>
    </row>
    <row r="132" spans="1:1" ht="14.5" x14ac:dyDescent="0.25">
      <c r="A132" s="30" t="s">
        <v>69</v>
      </c>
    </row>
    <row r="133" spans="1:1" ht="14.5" x14ac:dyDescent="0.25">
      <c r="A133" s="30" t="s">
        <v>70</v>
      </c>
    </row>
    <row r="134" spans="1:1" ht="14.5" x14ac:dyDescent="0.25">
      <c r="A134" s="30" t="s">
        <v>82</v>
      </c>
    </row>
    <row r="135" spans="1:1" ht="14.5" x14ac:dyDescent="0.25">
      <c r="A135" s="30" t="s">
        <v>86</v>
      </c>
    </row>
    <row r="136" spans="1:1" ht="12.5" x14ac:dyDescent="0.25">
      <c r="A136" s="31"/>
    </row>
    <row r="137" spans="1:1" x14ac:dyDescent="0.3">
      <c r="A137" s="32" t="s">
        <v>71</v>
      </c>
    </row>
    <row r="139" spans="1:1" ht="12.5" x14ac:dyDescent="0.25">
      <c r="A139" s="4"/>
    </row>
    <row r="140" spans="1:1" ht="12.5" x14ac:dyDescent="0.25">
      <c r="A140" s="33"/>
    </row>
    <row r="141" spans="1:1" ht="12.5" x14ac:dyDescent="0.25">
      <c r="A141" s="33"/>
    </row>
    <row r="142" spans="1:1" ht="14.5" x14ac:dyDescent="0.25">
      <c r="A142" s="30"/>
    </row>
    <row r="143" spans="1:1" ht="14.5" x14ac:dyDescent="0.25">
      <c r="A143" s="30"/>
    </row>
    <row r="144" spans="1:1" ht="14.5" x14ac:dyDescent="0.25">
      <c r="A144" s="30"/>
    </row>
    <row r="145" spans="1:1" ht="14.5" x14ac:dyDescent="0.25">
      <c r="A145" s="30"/>
    </row>
    <row r="146" spans="1:1" ht="14.5" x14ac:dyDescent="0.25">
      <c r="A146" s="30"/>
    </row>
    <row r="147" spans="1:1" ht="14.5" x14ac:dyDescent="0.25">
      <c r="A147" s="30"/>
    </row>
    <row r="148" spans="1:1" ht="14.5" x14ac:dyDescent="0.25">
      <c r="A148" s="30"/>
    </row>
    <row r="149" spans="1:1" ht="14.5" x14ac:dyDescent="0.25">
      <c r="A149" s="30"/>
    </row>
    <row r="150" spans="1:1" ht="14.5" x14ac:dyDescent="0.25">
      <c r="A150" s="30"/>
    </row>
    <row r="151" spans="1:1" ht="14.5" x14ac:dyDescent="0.25">
      <c r="A151" s="30"/>
    </row>
    <row r="152" spans="1:1" ht="14.5" x14ac:dyDescent="0.25">
      <c r="A152" s="30"/>
    </row>
    <row r="153" spans="1:1" ht="14.5" x14ac:dyDescent="0.25">
      <c r="A153" s="30"/>
    </row>
    <row r="154" spans="1:1" ht="14.5" x14ac:dyDescent="0.25">
      <c r="A154" s="30"/>
    </row>
  </sheetData>
  <pageMargins left="0.7" right="0.7" top="0.75" bottom="0.75" header="0.3" footer="0.3"/>
  <customProperties>
    <customPr name="EpmWorksheetKeyString_GUID" r:id="rId1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56580D60E374941B72F0D8155664B49" ma:contentTypeVersion="2" ma:contentTypeDescription="Create a new document." ma:contentTypeScope="" ma:versionID="b2d398a01fd4add34407d4e815bd596f">
  <xsd:schema xmlns:xsd="http://www.w3.org/2001/XMLSchema" xmlns:xs="http://www.w3.org/2001/XMLSchema" xmlns:p="http://schemas.microsoft.com/office/2006/metadata/properties" xmlns:ns2="af2ed360-b97f-43cc-afaa-fdaca858b871" targetNamespace="http://schemas.microsoft.com/office/2006/metadata/properties" ma:root="true" ma:fieldsID="7b956f86766c9472302766003ae6a0d7" ns2:_="">
    <xsd:import namespace="af2ed360-b97f-43cc-afaa-fdaca858b871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2ed360-b97f-43cc-afaa-fdaca858b87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73C6162-0EF8-4DDA-9D3C-618B3D32B0B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f2ed360-b97f-43cc-afaa-fdaca858b87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41EA3C4-B95C-4CC3-B53E-B85622B7937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7923EAF-5326-4FFC-A1AF-2B151976C712}">
  <ds:schemaRefs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elements/1.1/"/>
    <ds:schemaRef ds:uri="http://schemas.microsoft.com/office/2006/metadata/properties"/>
    <ds:schemaRef ds:uri="http://purl.org/dc/dcmitype/"/>
    <ds:schemaRef ds:uri="http://purl.org/dc/terms/"/>
    <ds:schemaRef ds:uri="http://schemas.microsoft.com/office/infopath/2007/PartnerControls"/>
    <ds:schemaRef ds:uri="af2ed360-b97f-43cc-afaa-fdaca858b87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5-Yearly Revenue Stats</vt:lpstr>
      <vt:lpstr>2022 Monthly Revenue Stats</vt:lpstr>
      <vt:lpstr>2023 Monthly Revenue Stats</vt:lpstr>
      <vt:lpstr>2024 Monthly Revenue Stats</vt:lpstr>
      <vt:lpstr>2025 Monthly Revenue Stats</vt:lpstr>
      <vt:lpstr>2026 Monthly Revenue Stats</vt:lpstr>
      <vt:lpstr>'2022 Monthly Revenue Stats'!Print_Area</vt:lpstr>
      <vt:lpstr>'2023 Monthly Revenue Stats'!Print_Area</vt:lpstr>
    </vt:vector>
  </TitlesOfParts>
  <Company>Singapore Government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Li Mei PEH (CUSTOMS)</dc:creator>
  <cp:lastModifiedBy>Poh Hoon LIM (CUSTOMS)</cp:lastModifiedBy>
  <cp:lastPrinted>2024-01-04T07:38:43Z</cp:lastPrinted>
  <dcterms:created xsi:type="dcterms:W3CDTF">2014-12-04T03:29:33Z</dcterms:created>
  <dcterms:modified xsi:type="dcterms:W3CDTF">2026-05-18T02:55:06Z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0x010100C56580D60E374941B72F0D8155664B49</vt:lpwstr>
  </property>
  <property fmtid="{D5CDD505-2E9C-101B-9397-08002B2CF9AE}" pid="3" name="MSIP_Label_153db910-0838-4c35-bb3a-1ee21aa199ac_Enabled">
    <vt:lpwstr>true</vt:lpwstr>
  </property>
  <property fmtid="{D5CDD505-2E9C-101B-9397-08002B2CF9AE}" pid="4" name="MSIP_Label_153db910-0838-4c35-bb3a-1ee21aa199ac_SetDate">
    <vt:lpwstr>2022-06-22T01:48:19Z</vt:lpwstr>
  </property>
  <property fmtid="{D5CDD505-2E9C-101B-9397-08002B2CF9AE}" pid="5" name="MSIP_Label_153db910-0838-4c35-bb3a-1ee21aa199ac_Method">
    <vt:lpwstr>Privileged</vt:lpwstr>
  </property>
  <property fmtid="{D5CDD505-2E9C-101B-9397-08002B2CF9AE}" pid="6" name="MSIP_Label_153db910-0838-4c35-bb3a-1ee21aa199ac_Name">
    <vt:lpwstr>Sensitive Normal</vt:lpwstr>
  </property>
  <property fmtid="{D5CDD505-2E9C-101B-9397-08002B2CF9AE}" pid="7" name="MSIP_Label_153db910-0838-4c35-bb3a-1ee21aa199ac_SiteId">
    <vt:lpwstr>0b11c524-9a1c-4e1b-84cb-6336aefc2243</vt:lpwstr>
  </property>
  <property fmtid="{D5CDD505-2E9C-101B-9397-08002B2CF9AE}" pid="8" name="MSIP_Label_153db910-0838-4c35-bb3a-1ee21aa199ac_ActionId">
    <vt:lpwstr>ed64ead9-ed9c-4dfd-938b-d9038ed95d7c</vt:lpwstr>
  </property>
  <property fmtid="{D5CDD505-2E9C-101B-9397-08002B2CF9AE}" pid="9" name="MSIP_Label_153db910-0838-4c35-bb3a-1ee21aa199ac_ContentBits">
    <vt:lpwstr>0</vt:lpwstr>
  </property>
</Properties>
</file>